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6.08" sheetId="24" r:id="rId1"/>
  </sheets>
  <externalReferences>
    <externalReference r:id="rId2"/>
  </externalReferences>
  <definedNames>
    <definedName name="_xlnm.Print_Area" localSheetId="0">'26.08'!$A$1:$AI$32</definedName>
  </definedNames>
  <calcPr calcId="124519"/>
</workbook>
</file>

<file path=xl/calcChain.xml><?xml version="1.0" encoding="utf-8"?>
<calcChain xmlns="http://schemas.openxmlformats.org/spreadsheetml/2006/main">
  <c r="Q30" i="24"/>
  <c r="P30"/>
  <c r="O30"/>
  <c r="N30"/>
  <c r="M30"/>
  <c r="L30"/>
  <c r="K30"/>
  <c r="J30"/>
  <c r="I30"/>
  <c r="H30"/>
  <c r="G30"/>
  <c r="F30"/>
  <c r="E30"/>
  <c r="D30"/>
  <c r="Q29"/>
  <c r="P29"/>
  <c r="O29"/>
  <c r="N29"/>
  <c r="M29"/>
  <c r="L29"/>
  <c r="K29"/>
  <c r="J29"/>
  <c r="I29"/>
  <c r="H29"/>
  <c r="G29"/>
  <c r="F29"/>
  <c r="E29"/>
  <c r="D29"/>
  <c r="B29"/>
  <c r="AF28"/>
  <c r="AE28"/>
  <c r="AD28"/>
  <c r="AC28"/>
  <c r="AB28"/>
  <c r="AA28"/>
  <c r="Z28"/>
  <c r="Y28"/>
  <c r="X28"/>
  <c r="W28"/>
  <c r="V28"/>
  <c r="U28"/>
  <c r="T28"/>
  <c r="S28"/>
  <c r="R28"/>
  <c r="AG28" s="1"/>
  <c r="AF27"/>
  <c r="AE27"/>
  <c r="AD27"/>
  <c r="AC27"/>
  <c r="AB27"/>
  <c r="AA27"/>
  <c r="Z27"/>
  <c r="Y27"/>
  <c r="X27"/>
  <c r="W27"/>
  <c r="V27"/>
  <c r="U27"/>
  <c r="T27"/>
  <c r="S27"/>
  <c r="R27"/>
  <c r="AG27" s="1"/>
  <c r="C27" s="1"/>
  <c r="AF26"/>
  <c r="AE26"/>
  <c r="AD26"/>
  <c r="AC26"/>
  <c r="AB26"/>
  <c r="AA26"/>
  <c r="Z26"/>
  <c r="Y26"/>
  <c r="X26"/>
  <c r="W26"/>
  <c r="V26"/>
  <c r="U26"/>
  <c r="T26"/>
  <c r="S26"/>
  <c r="R26"/>
  <c r="AG26" s="1"/>
  <c r="AF25"/>
  <c r="AE25"/>
  <c r="AD25"/>
  <c r="AC25"/>
  <c r="AB25"/>
  <c r="AA25"/>
  <c r="Z25"/>
  <c r="Y25"/>
  <c r="X25"/>
  <c r="W25"/>
  <c r="V25"/>
  <c r="U25"/>
  <c r="T25"/>
  <c r="S25"/>
  <c r="R25"/>
  <c r="AG25" s="1"/>
  <c r="C25" s="1"/>
  <c r="AF24"/>
  <c r="AE24"/>
  <c r="AD24"/>
  <c r="AC24"/>
  <c r="AB24"/>
  <c r="AA24"/>
  <c r="Z24"/>
  <c r="Y24"/>
  <c r="X24"/>
  <c r="W24"/>
  <c r="V24"/>
  <c r="U24"/>
  <c r="T24"/>
  <c r="S24"/>
  <c r="R24"/>
  <c r="AG24" s="1"/>
  <c r="AF23"/>
  <c r="AE23"/>
  <c r="AD23"/>
  <c r="AC23"/>
  <c r="AB23"/>
  <c r="AA23"/>
  <c r="Z23"/>
  <c r="Y23"/>
  <c r="X23"/>
  <c r="W23"/>
  <c r="V23"/>
  <c r="U23"/>
  <c r="T23"/>
  <c r="S23"/>
  <c r="R23"/>
  <c r="AG23" s="1"/>
  <c r="C23" s="1"/>
  <c r="AF22"/>
  <c r="AE22"/>
  <c r="AD22"/>
  <c r="AC22"/>
  <c r="AB22"/>
  <c r="AA22"/>
  <c r="Z22"/>
  <c r="Y22"/>
  <c r="X22"/>
  <c r="W22"/>
  <c r="V22"/>
  <c r="U22"/>
  <c r="T22"/>
  <c r="S22"/>
  <c r="AG22" s="1"/>
  <c r="R22"/>
  <c r="AF21"/>
  <c r="AE21"/>
  <c r="AD21"/>
  <c r="AC21"/>
  <c r="AB21"/>
  <c r="AA21"/>
  <c r="Z21"/>
  <c r="Y21"/>
  <c r="X21"/>
  <c r="W21"/>
  <c r="V21"/>
  <c r="U21"/>
  <c r="T21"/>
  <c r="S21"/>
  <c r="AG21" s="1"/>
  <c r="C21" s="1"/>
  <c r="R21"/>
  <c r="AF20"/>
  <c r="AE20"/>
  <c r="AD20"/>
  <c r="AC20"/>
  <c r="AB20"/>
  <c r="AA20"/>
  <c r="Z20"/>
  <c r="Y20"/>
  <c r="X20"/>
  <c r="W20"/>
  <c r="V20"/>
  <c r="U20"/>
  <c r="T20"/>
  <c r="S20"/>
  <c r="R20"/>
  <c r="AG20" s="1"/>
  <c r="AF19"/>
  <c r="AE19"/>
  <c r="AD19"/>
  <c r="AC19"/>
  <c r="AB19"/>
  <c r="AA19"/>
  <c r="Z19"/>
  <c r="Y19"/>
  <c r="X19"/>
  <c r="W19"/>
  <c r="V19"/>
  <c r="U19"/>
  <c r="T19"/>
  <c r="S19"/>
  <c r="R19"/>
  <c r="AG19" s="1"/>
  <c r="C19" s="1"/>
  <c r="AF18"/>
  <c r="AE18"/>
  <c r="AD18"/>
  <c r="AC18"/>
  <c r="AB18"/>
  <c r="AA18"/>
  <c r="Z18"/>
  <c r="Y18"/>
  <c r="X18"/>
  <c r="W18"/>
  <c r="V18"/>
  <c r="U18"/>
  <c r="T18"/>
  <c r="S18"/>
  <c r="AG18" s="1"/>
  <c r="R18"/>
  <c r="AF17"/>
  <c r="AE17"/>
  <c r="AD17"/>
  <c r="AC17"/>
  <c r="AB17"/>
  <c r="AA17"/>
  <c r="Z17"/>
  <c r="Y17"/>
  <c r="X17"/>
  <c r="W17"/>
  <c r="V17"/>
  <c r="U17"/>
  <c r="T17"/>
  <c r="S17"/>
  <c r="AG17" s="1"/>
  <c r="C17" s="1"/>
  <c r="R17"/>
  <c r="AF16"/>
  <c r="AE16"/>
  <c r="AD16"/>
  <c r="AC16"/>
  <c r="AB16"/>
  <c r="AA16"/>
  <c r="Z16"/>
  <c r="Y16"/>
  <c r="X16"/>
  <c r="W16"/>
  <c r="V16"/>
  <c r="U16"/>
  <c r="T16"/>
  <c r="S16"/>
  <c r="R16"/>
  <c r="AG16" s="1"/>
  <c r="AF15"/>
  <c r="AE15"/>
  <c r="AD15"/>
  <c r="AC15"/>
  <c r="AB15"/>
  <c r="AA15"/>
  <c r="Z15"/>
  <c r="Y15"/>
  <c r="X15"/>
  <c r="W15"/>
  <c r="V15"/>
  <c r="U15"/>
  <c r="T15"/>
  <c r="S15"/>
  <c r="R15"/>
  <c r="AG15" s="1"/>
  <c r="C15" s="1"/>
  <c r="AF14"/>
  <c r="AE14"/>
  <c r="AD14"/>
  <c r="AC14"/>
  <c r="AB14"/>
  <c r="AA14"/>
  <c r="Z14"/>
  <c r="Y14"/>
  <c r="X14"/>
  <c r="W14"/>
  <c r="V14"/>
  <c r="U14"/>
  <c r="T14"/>
  <c r="S14"/>
  <c r="AG14" s="1"/>
  <c r="R14"/>
  <c r="AF13"/>
  <c r="AE13"/>
  <c r="AD13"/>
  <c r="AC13"/>
  <c r="AB13"/>
  <c r="AA13"/>
  <c r="Z13"/>
  <c r="Y13"/>
  <c r="X13"/>
  <c r="W13"/>
  <c r="V13"/>
  <c r="U13"/>
  <c r="T13"/>
  <c r="S13"/>
  <c r="AG13" s="1"/>
  <c r="C13" s="1"/>
  <c r="R13"/>
  <c r="AF12"/>
  <c r="AE12"/>
  <c r="AD12"/>
  <c r="AC12"/>
  <c r="AB12"/>
  <c r="AA12"/>
  <c r="Z12"/>
  <c r="Y12"/>
  <c r="X12"/>
  <c r="W12"/>
  <c r="V12"/>
  <c r="U12"/>
  <c r="T12"/>
  <c r="S12"/>
  <c r="R12"/>
  <c r="AG12" s="1"/>
  <c r="AF11"/>
  <c r="AE11"/>
  <c r="AD11"/>
  <c r="AC11"/>
  <c r="AB11"/>
  <c r="AA11"/>
  <c r="Z11"/>
  <c r="Y11"/>
  <c r="X11"/>
  <c r="W11"/>
  <c r="V11"/>
  <c r="U11"/>
  <c r="T11"/>
  <c r="S11"/>
  <c r="R11"/>
  <c r="AG11" s="1"/>
  <c r="C11" s="1"/>
  <c r="AF10"/>
  <c r="AE10"/>
  <c r="AD10"/>
  <c r="AC10"/>
  <c r="AB10"/>
  <c r="AA10"/>
  <c r="Z10"/>
  <c r="Y10"/>
  <c r="X10"/>
  <c r="W10"/>
  <c r="V10"/>
  <c r="U10"/>
  <c r="T10"/>
  <c r="S10"/>
  <c r="AG10" s="1"/>
  <c r="R10"/>
  <c r="AF9"/>
  <c r="AE9"/>
  <c r="AE29" s="1"/>
  <c r="AD9"/>
  <c r="AC9"/>
  <c r="AB9"/>
  <c r="AA9"/>
  <c r="Z9"/>
  <c r="Y9"/>
  <c r="X9"/>
  <c r="W9"/>
  <c r="V9"/>
  <c r="U9"/>
  <c r="T9"/>
  <c r="S9"/>
  <c r="AG9" s="1"/>
  <c r="C9" s="1"/>
  <c r="R9"/>
  <c r="AF8"/>
  <c r="AF30" s="1"/>
  <c r="AE8"/>
  <c r="AE30" s="1"/>
  <c r="AD8"/>
  <c r="AD30" s="1"/>
  <c r="AC8"/>
  <c r="AC30" s="1"/>
  <c r="AB8"/>
  <c r="AB30" s="1"/>
  <c r="AA8"/>
  <c r="AA30" s="1"/>
  <c r="Z8"/>
  <c r="Z30" s="1"/>
  <c r="Y8"/>
  <c r="Y30" s="1"/>
  <c r="X8"/>
  <c r="X30" s="1"/>
  <c r="W8"/>
  <c r="W30" s="1"/>
  <c r="V8"/>
  <c r="V30" s="1"/>
  <c r="U8"/>
  <c r="U30" s="1"/>
  <c r="T8"/>
  <c r="T30" s="1"/>
  <c r="S8"/>
  <c r="S30" s="1"/>
  <c r="R8"/>
  <c r="R30" s="1"/>
  <c r="AF7"/>
  <c r="AF29" s="1"/>
  <c r="AD7"/>
  <c r="AD29" s="1"/>
  <c r="AC7"/>
  <c r="AC29" s="1"/>
  <c r="AB7"/>
  <c r="AB29" s="1"/>
  <c r="AA7"/>
  <c r="AA29" s="1"/>
  <c r="Z7"/>
  <c r="Z29" s="1"/>
  <c r="Y7"/>
  <c r="Y29" s="1"/>
  <c r="X7"/>
  <c r="X29" s="1"/>
  <c r="W7"/>
  <c r="W29" s="1"/>
  <c r="V7"/>
  <c r="V29" s="1"/>
  <c r="U7"/>
  <c r="U29" s="1"/>
  <c r="T7"/>
  <c r="T29" s="1"/>
  <c r="S7"/>
  <c r="S29" s="1"/>
  <c r="R7"/>
  <c r="R29" s="1"/>
  <c r="AG7" l="1"/>
  <c r="AG8"/>
  <c r="AG30" s="1"/>
  <c r="C7" l="1"/>
  <c r="AG29"/>
  <c r="C29" s="1"/>
</calcChain>
</file>

<file path=xl/sharedStrings.xml><?xml version="1.0" encoding="utf-8"?>
<sst xmlns="http://schemas.openxmlformats.org/spreadsheetml/2006/main" count="75" uniqueCount="47">
  <si>
    <t>Отдел</t>
  </si>
  <si>
    <t>8.37</t>
  </si>
  <si>
    <t>8.33</t>
  </si>
  <si>
    <t>8.38</t>
  </si>
  <si>
    <t>20.25</t>
  </si>
  <si>
    <t>Итого</t>
  </si>
  <si>
    <t>Составлено протоколов об административных правонарушениях</t>
  </si>
  <si>
    <t>За отчетный период</t>
  </si>
  <si>
    <t>С нарастающим</t>
  </si>
  <si>
    <t>7.11</t>
  </si>
  <si>
    <t>256 УК</t>
  </si>
  <si>
    <t>8.36</t>
  </si>
  <si>
    <t>11.8</t>
  </si>
  <si>
    <t>Прикавказский</t>
  </si>
  <si>
    <t>Черноморский</t>
  </si>
  <si>
    <t>Азово-Кубанский</t>
  </si>
  <si>
    <t>Нижнедонской</t>
  </si>
  <si>
    <t>Цимлянский</t>
  </si>
  <si>
    <t>Верхнедонской</t>
  </si>
  <si>
    <t>Липецкий</t>
  </si>
  <si>
    <t>Межрегиональный</t>
  </si>
  <si>
    <t>Количество должн. лиц, уполномоченных составлять протоколы</t>
  </si>
  <si>
    <t>В среднем на 1 сотрудника</t>
  </si>
  <si>
    <t>Балашовский</t>
  </si>
  <si>
    <t>8.42</t>
  </si>
  <si>
    <t>Кавказский</t>
  </si>
  <si>
    <t>Кубано-Адыгейский</t>
  </si>
  <si>
    <t>19.4</t>
  </si>
  <si>
    <t>19.5</t>
  </si>
  <si>
    <t>19.7</t>
  </si>
  <si>
    <t>19.6</t>
  </si>
  <si>
    <t>Сумма наложенного штрафа</t>
  </si>
  <si>
    <t>11.17</t>
  </si>
  <si>
    <t>Начальник отдела организации госконтроля в области рыболовства и сохранения водных биоресурсов                                                       Ю.В.Бахолдин</t>
  </si>
  <si>
    <t>на одного инсп 2010</t>
  </si>
  <si>
    <t>Оперативная информация о деятельности Азово-Черноморского территориального управления с 14.12.2012 по 21.12.2012</t>
  </si>
  <si>
    <t>На 24.12.2010</t>
  </si>
  <si>
    <t>870         -232</t>
  </si>
  <si>
    <t>374          -185</t>
  </si>
  <si>
    <t>4104        +772</t>
  </si>
  <si>
    <t>2264                 +29</t>
  </si>
  <si>
    <t>1252          -137</t>
  </si>
  <si>
    <t>781         -356</t>
  </si>
  <si>
    <t>409          -195</t>
  </si>
  <si>
    <t>378         -57</t>
  </si>
  <si>
    <t>2125           +1011</t>
  </si>
  <si>
    <t>12557       +650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</si>
</sst>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20"/>
      <color indexed="8"/>
      <name val="Times New Roman"/>
      <family val="1"/>
      <charset val="204"/>
    </font>
    <font>
      <sz val="16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i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20"/>
      <color indexed="8"/>
      <name val="Times New Roman"/>
      <family val="1"/>
      <charset val="204"/>
    </font>
    <font>
      <b/>
      <sz val="1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6"/>
      <color theme="1"/>
      <name val="Cambria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5" fillId="0" borderId="0" xfId="0" applyFont="1"/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 wrapText="1"/>
    </xf>
    <xf numFmtId="49" fontId="1" fillId="0" borderId="2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horizontal="center" vertical="center" wrapText="1"/>
    </xf>
    <xf numFmtId="164" fontId="2" fillId="2" borderId="37" xfId="0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64" fontId="2" fillId="2" borderId="45" xfId="0" applyNumberFormat="1" applyFont="1" applyFill="1" applyBorder="1" applyAlignment="1">
      <alignment horizontal="center" vertical="center" wrapText="1"/>
    </xf>
    <xf numFmtId="164" fontId="2" fillId="2" borderId="46" xfId="0" applyNumberFormat="1" applyFont="1" applyFill="1" applyBorder="1" applyAlignment="1">
      <alignment horizontal="center" vertical="center" wrapText="1"/>
    </xf>
    <xf numFmtId="164" fontId="2" fillId="2" borderId="47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164" fontId="2" fillId="0" borderId="37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164" fontId="2" fillId="4" borderId="45" xfId="0" applyNumberFormat="1" applyFont="1" applyFill="1" applyBorder="1" applyAlignment="1">
      <alignment horizontal="center" vertical="center" wrapText="1"/>
    </xf>
    <xf numFmtId="164" fontId="2" fillId="4" borderId="46" xfId="0" applyNumberFormat="1" applyFont="1" applyFill="1" applyBorder="1" applyAlignment="1">
      <alignment horizontal="center" vertical="center" wrapText="1"/>
    </xf>
    <xf numFmtId="164" fontId="2" fillId="4" borderId="47" xfId="0" applyNumberFormat="1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164" fontId="2" fillId="0" borderId="35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164" fontId="2" fillId="5" borderId="6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0" fillId="0" borderId="23" xfId="0" applyBorder="1" applyAlignment="1">
      <alignment horizontal="center" textRotation="90"/>
    </xf>
    <xf numFmtId="0" fontId="0" fillId="0" borderId="24" xfId="0" applyBorder="1" applyAlignment="1">
      <alignment horizontal="center" textRotation="90"/>
    </xf>
    <xf numFmtId="0" fontId="0" fillId="0" borderId="48" xfId="0" applyBorder="1" applyAlignment="1">
      <alignment horizontal="center" textRotation="90"/>
    </xf>
    <xf numFmtId="0" fontId="18" fillId="0" borderId="49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textRotation="90"/>
    </xf>
    <xf numFmtId="0" fontId="17" fillId="0" borderId="24" xfId="0" applyFont="1" applyBorder="1" applyAlignment="1">
      <alignment horizontal="center" textRotation="90"/>
    </xf>
    <xf numFmtId="0" fontId="17" fillId="0" borderId="48" xfId="0" applyFont="1" applyBorder="1" applyAlignment="1">
      <alignment horizontal="center" textRotation="90"/>
    </xf>
    <xf numFmtId="0" fontId="18" fillId="0" borderId="24" xfId="0" applyFont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21" fillId="0" borderId="24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 wrapText="1"/>
    </xf>
    <xf numFmtId="164" fontId="11" fillId="2" borderId="33" xfId="0" applyNumberFormat="1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5" borderId="23" xfId="0" applyFont="1" applyFill="1" applyBorder="1" applyAlignment="1">
      <alignment horizontal="center" vertical="center" wrapText="1"/>
    </xf>
    <xf numFmtId="0" fontId="21" fillId="5" borderId="25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1052;&#1086;&#1080;%20&#1076;&#1086;&#1082;&#1091;&#1084;&#1077;&#1085;&#1090;&#1099;/&#1054;&#1090;&#1095;&#1077;&#1090;&#1099;%202012/&#1085;&#1086;&#1074;&#1099;&#1077;%20&#1054;&#1090;&#1095;&#1077;&#1090;&#1099;%202012%20&#1085;&#1077;&#1076;&#1077;&#1083;&#1103;,%20&#1084;&#1077;&#1089;&#1103;&#1094;,%20&#1087;&#1086;&#1083;&#1091;&#1075;&#1086;&#1076;,%20&#1075;&#1086;&#1076;/&#1085;&#1077;&#1076;&#1077;&#1083;&#1100;&#1085;&#1099;&#1081;%20&#1086;&#1090;&#1095;&#1077;&#1090;%20&#1087;&#1086;&#1089;&#1083;&#1077;.%20&#1074;&#1077;&#1088;&#1089;&#1080;&#1103;/&#1053;&#1077;&#1076;&#1077;&#1083;&#1100;&#1085;&#1099;&#1081;%20&#1086;&#1090;&#1095;&#1077;&#1090;%20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1.12"/>
      <sheetName val="14.12"/>
      <sheetName val="07.12"/>
      <sheetName val="30.11"/>
      <sheetName val="23.11"/>
      <sheetName val="16.11"/>
      <sheetName val="09.11"/>
      <sheetName val="02.11"/>
      <sheetName val="26.10"/>
      <sheetName val="19.10"/>
      <sheetName val="12.10"/>
      <sheetName val="05.10"/>
      <sheetName val="29.09"/>
      <sheetName val="21.09"/>
      <sheetName val="14.09"/>
      <sheetName val="07.09"/>
      <sheetName val="31.08"/>
      <sheetName val="24.08"/>
      <sheetName val="17.08"/>
      <sheetName val="10.08"/>
      <sheetName val="03.08"/>
      <sheetName val="27.07"/>
      <sheetName val="20.07"/>
      <sheetName val="13.07"/>
      <sheetName val="06.07"/>
      <sheetName val="28.06"/>
      <sheetName val="22.06"/>
      <sheetName val="15.06"/>
      <sheetName val="08.06 "/>
      <sheetName val="01.06"/>
      <sheetName val="25.05"/>
      <sheetName val="18.05"/>
      <sheetName val="12.05"/>
      <sheetName val="04.05"/>
      <sheetName val="27.04"/>
      <sheetName val="20.04"/>
      <sheetName val="13.04"/>
      <sheetName val="06.04"/>
      <sheetName val="30.03"/>
      <sheetName val="23.03"/>
      <sheetName val="16.03"/>
      <sheetName val="09.03"/>
      <sheetName val="02.03"/>
      <sheetName val="24.02"/>
      <sheetName val="17.02"/>
      <sheetName val="10.02"/>
      <sheetName val="03.02"/>
      <sheetName val="27.01"/>
      <sheetName val="20.01"/>
      <sheetName val="13.01"/>
    </sheetNames>
    <sheetDataSet>
      <sheetData sheetId="0">
        <row r="7">
          <cell r="D7">
            <v>1</v>
          </cell>
        </row>
        <row r="8">
          <cell r="D8">
            <v>1</v>
          </cell>
        </row>
        <row r="9">
          <cell r="D9">
            <v>0</v>
          </cell>
        </row>
        <row r="11">
          <cell r="Q11">
            <v>1</v>
          </cell>
        </row>
        <row r="13">
          <cell r="D13">
            <v>35</v>
          </cell>
          <cell r="E13">
            <v>7</v>
          </cell>
          <cell r="H13">
            <v>2</v>
          </cell>
          <cell r="J13">
            <v>1</v>
          </cell>
          <cell r="P13">
            <v>3</v>
          </cell>
          <cell r="Q13">
            <v>1</v>
          </cell>
        </row>
        <row r="14">
          <cell r="D14">
            <v>18</v>
          </cell>
          <cell r="E14">
            <v>1.4</v>
          </cell>
          <cell r="H14">
            <v>17</v>
          </cell>
          <cell r="J14">
            <v>2</v>
          </cell>
          <cell r="Q14">
            <v>6</v>
          </cell>
        </row>
        <row r="15">
          <cell r="E15">
            <v>2</v>
          </cell>
        </row>
        <row r="16">
          <cell r="E16">
            <v>1</v>
          </cell>
        </row>
        <row r="17">
          <cell r="D17">
            <v>18</v>
          </cell>
          <cell r="E17">
            <v>2</v>
          </cell>
          <cell r="I17">
            <v>20</v>
          </cell>
          <cell r="P17">
            <v>4</v>
          </cell>
          <cell r="Q17">
            <v>4</v>
          </cell>
        </row>
        <row r="18">
          <cell r="D18">
            <v>21</v>
          </cell>
          <cell r="E18">
            <v>0.3</v>
          </cell>
          <cell r="H18">
            <v>9</v>
          </cell>
          <cell r="I18">
            <v>0.2</v>
          </cell>
        </row>
        <row r="19">
          <cell r="D19">
            <v>5</v>
          </cell>
          <cell r="E19">
            <v>4</v>
          </cell>
          <cell r="H19">
            <v>2</v>
          </cell>
          <cell r="Q19">
            <v>7</v>
          </cell>
        </row>
        <row r="20">
          <cell r="D20">
            <v>8.5</v>
          </cell>
          <cell r="E20">
            <v>2.1</v>
          </cell>
          <cell r="G20">
            <v>2</v>
          </cell>
          <cell r="H20">
            <v>6.3</v>
          </cell>
          <cell r="I20">
            <v>0.5</v>
          </cell>
          <cell r="Q20">
            <v>20.5</v>
          </cell>
        </row>
        <row r="21">
          <cell r="D21">
            <v>12</v>
          </cell>
          <cell r="E21">
            <v>2</v>
          </cell>
          <cell r="H21">
            <v>1</v>
          </cell>
          <cell r="M21">
            <v>1</v>
          </cell>
          <cell r="Q21">
            <v>2</v>
          </cell>
        </row>
        <row r="22">
          <cell r="D22">
            <v>9</v>
          </cell>
          <cell r="H22">
            <v>3</v>
          </cell>
        </row>
        <row r="23">
          <cell r="D23">
            <v>9</v>
          </cell>
          <cell r="Q23">
            <v>1</v>
          </cell>
        </row>
        <row r="24">
          <cell r="Q24">
            <v>14</v>
          </cell>
        </row>
        <row r="25">
          <cell r="D25">
            <v>1</v>
          </cell>
          <cell r="H25">
            <v>5</v>
          </cell>
        </row>
        <row r="27">
          <cell r="D27">
            <v>0</v>
          </cell>
        </row>
      </sheetData>
      <sheetData sheetId="1">
        <row r="7">
          <cell r="R7">
            <v>372</v>
          </cell>
          <cell r="S7">
            <v>51</v>
          </cell>
          <cell r="T7">
            <v>0</v>
          </cell>
          <cell r="U7">
            <v>0</v>
          </cell>
          <cell r="V7">
            <v>86</v>
          </cell>
          <cell r="W7">
            <v>1</v>
          </cell>
          <cell r="X7">
            <v>3</v>
          </cell>
          <cell r="Y7">
            <v>0</v>
          </cell>
          <cell r="Z7">
            <v>2</v>
          </cell>
          <cell r="AA7">
            <v>0</v>
          </cell>
          <cell r="AB7">
            <v>0</v>
          </cell>
          <cell r="AC7">
            <v>0</v>
          </cell>
          <cell r="AD7">
            <v>1</v>
          </cell>
        </row>
        <row r="8">
          <cell r="R8">
            <v>395.01</v>
          </cell>
          <cell r="S8">
            <v>54.16</v>
          </cell>
          <cell r="T8">
            <v>0</v>
          </cell>
          <cell r="U8">
            <v>0</v>
          </cell>
          <cell r="V8">
            <v>464.4</v>
          </cell>
          <cell r="W8">
            <v>2</v>
          </cell>
          <cell r="X8">
            <v>1.5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</row>
        <row r="9">
          <cell r="R9">
            <v>25</v>
          </cell>
          <cell r="S9">
            <v>50</v>
          </cell>
          <cell r="T9">
            <v>0</v>
          </cell>
          <cell r="U9">
            <v>0</v>
          </cell>
          <cell r="V9">
            <v>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</row>
        <row r="10">
          <cell r="R10">
            <v>27.5</v>
          </cell>
          <cell r="S10">
            <v>15.8</v>
          </cell>
          <cell r="T10">
            <v>0</v>
          </cell>
          <cell r="U10">
            <v>0</v>
          </cell>
          <cell r="V10">
            <v>6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1">
          <cell r="R11">
            <v>17</v>
          </cell>
          <cell r="S11">
            <v>81</v>
          </cell>
          <cell r="T11">
            <v>0</v>
          </cell>
          <cell r="U11">
            <v>0</v>
          </cell>
          <cell r="V11">
            <v>63</v>
          </cell>
          <cell r="W11">
            <v>0</v>
          </cell>
          <cell r="X11">
            <v>6</v>
          </cell>
          <cell r="Y11">
            <v>0</v>
          </cell>
          <cell r="Z11">
            <v>0</v>
          </cell>
          <cell r="AA11">
            <v>3</v>
          </cell>
          <cell r="AB11">
            <v>0</v>
          </cell>
          <cell r="AC11">
            <v>2</v>
          </cell>
          <cell r="AD11">
            <v>0</v>
          </cell>
          <cell r="AE11">
            <v>16</v>
          </cell>
        </row>
        <row r="12">
          <cell r="R12">
            <v>24</v>
          </cell>
          <cell r="S12">
            <v>306.5</v>
          </cell>
          <cell r="T12">
            <v>0</v>
          </cell>
          <cell r="U12">
            <v>0</v>
          </cell>
          <cell r="V12">
            <v>7482</v>
          </cell>
          <cell r="W12">
            <v>0</v>
          </cell>
          <cell r="X12">
            <v>6</v>
          </cell>
          <cell r="Y12">
            <v>0</v>
          </cell>
          <cell r="Z12">
            <v>0</v>
          </cell>
          <cell r="AA12">
            <v>30</v>
          </cell>
          <cell r="AB12">
            <v>0</v>
          </cell>
          <cell r="AC12">
            <v>5</v>
          </cell>
          <cell r="AD12">
            <v>0</v>
          </cell>
          <cell r="AE12">
            <v>28</v>
          </cell>
        </row>
        <row r="13">
          <cell r="R13">
            <v>1401</v>
          </cell>
          <cell r="S13">
            <v>240</v>
          </cell>
          <cell r="T13">
            <v>32</v>
          </cell>
          <cell r="U13">
            <v>2</v>
          </cell>
          <cell r="V13">
            <v>605</v>
          </cell>
          <cell r="W13">
            <v>0</v>
          </cell>
          <cell r="X13">
            <v>33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113</v>
          </cell>
          <cell r="AE13">
            <v>191</v>
          </cell>
        </row>
        <row r="14">
          <cell r="R14">
            <v>1119.6500000000001</v>
          </cell>
          <cell r="S14">
            <v>137.49999999999997</v>
          </cell>
          <cell r="T14">
            <v>62</v>
          </cell>
          <cell r="U14">
            <v>22</v>
          </cell>
          <cell r="V14">
            <v>2024.5</v>
          </cell>
          <cell r="W14">
            <v>0</v>
          </cell>
          <cell r="X14">
            <v>29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339</v>
          </cell>
        </row>
        <row r="15">
          <cell r="R15">
            <v>272</v>
          </cell>
          <cell r="S15">
            <v>187</v>
          </cell>
          <cell r="T15">
            <v>6</v>
          </cell>
          <cell r="U15">
            <v>0</v>
          </cell>
          <cell r="V15">
            <v>108</v>
          </cell>
          <cell r="W15">
            <v>1</v>
          </cell>
          <cell r="X15">
            <v>10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13</v>
          </cell>
          <cell r="AE15">
            <v>0</v>
          </cell>
        </row>
        <row r="16">
          <cell r="R16">
            <v>257.7</v>
          </cell>
          <cell r="S16">
            <v>87.9</v>
          </cell>
          <cell r="T16">
            <v>20</v>
          </cell>
          <cell r="U16">
            <v>0</v>
          </cell>
          <cell r="V16">
            <v>545</v>
          </cell>
          <cell r="W16">
            <v>0.5</v>
          </cell>
          <cell r="X16">
            <v>10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17">
          <cell r="R17">
            <v>3999</v>
          </cell>
          <cell r="S17">
            <v>461</v>
          </cell>
          <cell r="T17">
            <v>4</v>
          </cell>
          <cell r="U17">
            <v>7</v>
          </cell>
          <cell r="V17">
            <v>122</v>
          </cell>
          <cell r="W17">
            <v>41</v>
          </cell>
          <cell r="X17">
            <v>38</v>
          </cell>
          <cell r="Y17">
            <v>59</v>
          </cell>
          <cell r="Z17">
            <v>0</v>
          </cell>
          <cell r="AA17">
            <v>0</v>
          </cell>
          <cell r="AB17">
            <v>0</v>
          </cell>
          <cell r="AC17">
            <v>2</v>
          </cell>
          <cell r="AD17">
            <v>184</v>
          </cell>
          <cell r="AE17">
            <v>99</v>
          </cell>
        </row>
        <row r="18">
          <cell r="R18">
            <v>3242.5399999999995</v>
          </cell>
          <cell r="S18">
            <v>182.94999999999996</v>
          </cell>
          <cell r="T18">
            <v>120</v>
          </cell>
          <cell r="U18">
            <v>14</v>
          </cell>
          <cell r="V18">
            <v>297.5</v>
          </cell>
          <cell r="W18">
            <v>20.7</v>
          </cell>
          <cell r="X18">
            <v>21.099999999999998</v>
          </cell>
          <cell r="Y18">
            <v>6.5000000000000009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82.6</v>
          </cell>
        </row>
        <row r="19">
          <cell r="R19">
            <v>1313</v>
          </cell>
          <cell r="S19">
            <v>317</v>
          </cell>
          <cell r="T19">
            <v>53</v>
          </cell>
          <cell r="U19">
            <v>0</v>
          </cell>
          <cell r="V19">
            <v>417</v>
          </cell>
          <cell r="W19">
            <v>12</v>
          </cell>
          <cell r="X19">
            <v>24</v>
          </cell>
          <cell r="Y19">
            <v>0</v>
          </cell>
          <cell r="Z19">
            <v>0</v>
          </cell>
          <cell r="AA19">
            <v>3</v>
          </cell>
          <cell r="AB19">
            <v>0</v>
          </cell>
          <cell r="AC19">
            <v>17</v>
          </cell>
          <cell r="AD19">
            <v>87</v>
          </cell>
          <cell r="AE19">
            <v>119</v>
          </cell>
        </row>
        <row r="20">
          <cell r="R20">
            <v>1420.8000000000002</v>
          </cell>
          <cell r="S20">
            <v>88.59999999999998</v>
          </cell>
          <cell r="T20">
            <v>108.4</v>
          </cell>
          <cell r="U20">
            <v>0</v>
          </cell>
          <cell r="V20">
            <v>1510.9</v>
          </cell>
          <cell r="W20">
            <v>9.1</v>
          </cell>
          <cell r="X20">
            <v>21.6</v>
          </cell>
          <cell r="Y20">
            <v>0</v>
          </cell>
          <cell r="Z20">
            <v>0</v>
          </cell>
          <cell r="AA20">
            <v>10.600000000000001</v>
          </cell>
          <cell r="AB20">
            <v>0</v>
          </cell>
          <cell r="AC20">
            <v>9.6000000000000014</v>
          </cell>
          <cell r="AD20">
            <v>0</v>
          </cell>
          <cell r="AE20">
            <v>404.2</v>
          </cell>
        </row>
        <row r="21">
          <cell r="R21">
            <v>843</v>
          </cell>
          <cell r="S21">
            <v>164</v>
          </cell>
          <cell r="T21">
            <v>8</v>
          </cell>
          <cell r="U21">
            <v>1</v>
          </cell>
          <cell r="V21">
            <v>24</v>
          </cell>
          <cell r="W21">
            <v>0</v>
          </cell>
          <cell r="X21">
            <v>14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2</v>
          </cell>
          <cell r="AE21">
            <v>43</v>
          </cell>
        </row>
        <row r="22">
          <cell r="R22">
            <v>591.19999999999993</v>
          </cell>
          <cell r="S22">
            <v>60.999999999999993</v>
          </cell>
          <cell r="T22">
            <v>20</v>
          </cell>
          <cell r="U22">
            <v>0</v>
          </cell>
          <cell r="V22">
            <v>321</v>
          </cell>
          <cell r="W22">
            <v>0</v>
          </cell>
          <cell r="X22">
            <v>9.5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18.200000000000003</v>
          </cell>
        </row>
        <row r="23">
          <cell r="R23">
            <v>295</v>
          </cell>
          <cell r="S23">
            <v>66</v>
          </cell>
          <cell r="T23">
            <v>1</v>
          </cell>
          <cell r="U23">
            <v>0</v>
          </cell>
          <cell r="V23">
            <v>23</v>
          </cell>
          <cell r="W23">
            <v>0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</v>
          </cell>
          <cell r="AD23">
            <v>4</v>
          </cell>
          <cell r="AE23">
            <v>28</v>
          </cell>
        </row>
        <row r="24">
          <cell r="R24">
            <v>215.2</v>
          </cell>
          <cell r="S24">
            <v>29.500000000000007</v>
          </cell>
          <cell r="T24">
            <v>2</v>
          </cell>
          <cell r="U24">
            <v>0</v>
          </cell>
          <cell r="V24">
            <v>69</v>
          </cell>
          <cell r="W24">
            <v>0</v>
          </cell>
          <cell r="X24">
            <v>0.5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3</v>
          </cell>
          <cell r="AD24">
            <v>0</v>
          </cell>
          <cell r="AE24">
            <v>44.4</v>
          </cell>
        </row>
        <row r="25">
          <cell r="R25">
            <v>100</v>
          </cell>
          <cell r="S25">
            <v>40</v>
          </cell>
          <cell r="T25">
            <v>1</v>
          </cell>
          <cell r="U25">
            <v>17</v>
          </cell>
          <cell r="V25">
            <v>45</v>
          </cell>
          <cell r="W25">
            <v>3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</v>
          </cell>
          <cell r="AD25">
            <v>0</v>
          </cell>
          <cell r="AE25">
            <v>1</v>
          </cell>
        </row>
        <row r="26">
          <cell r="R26">
            <v>53</v>
          </cell>
          <cell r="S26">
            <v>24.05</v>
          </cell>
          <cell r="T26">
            <v>10</v>
          </cell>
          <cell r="U26">
            <v>18.900000000000002</v>
          </cell>
          <cell r="V26">
            <v>132.9</v>
          </cell>
          <cell r="W26">
            <v>3.2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0.3</v>
          </cell>
          <cell r="AD26">
            <v>0</v>
          </cell>
          <cell r="AE26">
            <v>0</v>
          </cell>
        </row>
        <row r="27">
          <cell r="R27">
            <v>152</v>
          </cell>
          <cell r="S27">
            <v>38</v>
          </cell>
          <cell r="T27">
            <v>1</v>
          </cell>
          <cell r="U27">
            <v>0</v>
          </cell>
          <cell r="V27">
            <v>81</v>
          </cell>
          <cell r="W27">
            <v>0</v>
          </cell>
          <cell r="X27">
            <v>1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40</v>
          </cell>
          <cell r="AE27">
            <v>48</v>
          </cell>
        </row>
        <row r="28">
          <cell r="R28">
            <v>131.30000000000001</v>
          </cell>
          <cell r="S28">
            <v>26</v>
          </cell>
          <cell r="T28">
            <v>5</v>
          </cell>
          <cell r="U28">
            <v>0</v>
          </cell>
          <cell r="V28">
            <v>180</v>
          </cell>
          <cell r="W28">
            <v>0</v>
          </cell>
          <cell r="X28">
            <v>0.5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56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3"/>
  <sheetViews>
    <sheetView tabSelected="1" view="pageBreakPreview" zoomScale="50" zoomScaleNormal="66" zoomScaleSheetLayoutView="50" workbookViewId="0">
      <selection activeCell="K24" sqref="K24"/>
    </sheetView>
  </sheetViews>
  <sheetFormatPr defaultRowHeight="15"/>
  <cols>
    <col min="1" max="1" width="30.140625" customWidth="1"/>
    <col min="2" max="3" width="12.42578125" customWidth="1"/>
    <col min="4" max="7" width="7.7109375" customWidth="1"/>
    <col min="8" max="8" width="9.5703125" customWidth="1"/>
    <col min="9" max="16" width="7.7109375" customWidth="1"/>
    <col min="17" max="17" width="8.85546875" customWidth="1"/>
    <col min="18" max="18" width="12.28515625" customWidth="1"/>
    <col min="19" max="19" width="11.42578125" customWidth="1"/>
    <col min="20" max="20" width="9" customWidth="1"/>
    <col min="21" max="21" width="7.85546875" customWidth="1"/>
    <col min="22" max="22" width="13" customWidth="1"/>
    <col min="23" max="23" width="9.5703125" customWidth="1"/>
    <col min="24" max="29" width="7.85546875" customWidth="1"/>
    <col min="30" max="31" width="10.7109375" customWidth="1"/>
    <col min="33" max="33" width="12" customWidth="1"/>
    <col min="34" max="34" width="12.28515625" customWidth="1"/>
  </cols>
  <sheetData>
    <row r="1" spans="1:35" ht="35.1" customHeight="1"/>
    <row r="2" spans="1:35" ht="35.1" customHeight="1">
      <c r="A2" s="122" t="s">
        <v>35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3"/>
      <c r="AG2" s="123"/>
    </row>
    <row r="3" spans="1:35" ht="35.1" customHeight="1" thickBot="1"/>
    <row r="4" spans="1:35" ht="35.1" customHeight="1" thickBot="1">
      <c r="A4" s="113" t="s">
        <v>0</v>
      </c>
      <c r="B4" s="116" t="s">
        <v>21</v>
      </c>
      <c r="C4" s="119" t="s">
        <v>22</v>
      </c>
      <c r="D4" s="124" t="s">
        <v>6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6"/>
      <c r="AH4" s="90" t="s">
        <v>36</v>
      </c>
      <c r="AI4" s="84" t="s">
        <v>34</v>
      </c>
    </row>
    <row r="5" spans="1:35" ht="35.1" customHeight="1" thickBot="1">
      <c r="A5" s="114"/>
      <c r="B5" s="117"/>
      <c r="C5" s="120"/>
      <c r="D5" s="127" t="s">
        <v>7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7" t="s">
        <v>8</v>
      </c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4" t="s">
        <v>7</v>
      </c>
      <c r="AG5" s="5" t="s">
        <v>8</v>
      </c>
      <c r="AH5" s="91"/>
      <c r="AI5" s="85"/>
    </row>
    <row r="6" spans="1:35" ht="35.1" customHeight="1" thickBot="1">
      <c r="A6" s="115"/>
      <c r="B6" s="118"/>
      <c r="C6" s="121"/>
      <c r="D6" s="13" t="s">
        <v>1</v>
      </c>
      <c r="E6" s="14" t="s">
        <v>2</v>
      </c>
      <c r="F6" s="14" t="s">
        <v>3</v>
      </c>
      <c r="G6" s="14" t="s">
        <v>11</v>
      </c>
      <c r="H6" s="14" t="s">
        <v>24</v>
      </c>
      <c r="I6" s="14" t="s">
        <v>9</v>
      </c>
      <c r="J6" s="14" t="s">
        <v>12</v>
      </c>
      <c r="K6" s="14" t="s">
        <v>32</v>
      </c>
      <c r="L6" s="14" t="s">
        <v>27</v>
      </c>
      <c r="M6" s="14" t="s">
        <v>28</v>
      </c>
      <c r="N6" s="14" t="s">
        <v>30</v>
      </c>
      <c r="O6" s="14" t="s">
        <v>29</v>
      </c>
      <c r="P6" s="15" t="s">
        <v>10</v>
      </c>
      <c r="Q6" s="14" t="s">
        <v>4</v>
      </c>
      <c r="R6" s="10" t="s">
        <v>1</v>
      </c>
      <c r="S6" s="9" t="s">
        <v>2</v>
      </c>
      <c r="T6" s="9" t="s">
        <v>3</v>
      </c>
      <c r="U6" s="9" t="s">
        <v>11</v>
      </c>
      <c r="V6" s="9" t="s">
        <v>24</v>
      </c>
      <c r="W6" s="9" t="s">
        <v>9</v>
      </c>
      <c r="X6" s="9" t="s">
        <v>12</v>
      </c>
      <c r="Y6" s="9" t="s">
        <v>32</v>
      </c>
      <c r="Z6" s="9" t="s">
        <v>27</v>
      </c>
      <c r="AA6" s="9" t="s">
        <v>28</v>
      </c>
      <c r="AB6" s="9" t="s">
        <v>30</v>
      </c>
      <c r="AC6" s="9" t="s">
        <v>29</v>
      </c>
      <c r="AD6" s="11" t="s">
        <v>10</v>
      </c>
      <c r="AE6" s="12" t="s">
        <v>4</v>
      </c>
      <c r="AF6" s="129" t="s">
        <v>5</v>
      </c>
      <c r="AG6" s="130"/>
      <c r="AH6" s="92"/>
      <c r="AI6" s="86"/>
    </row>
    <row r="7" spans="1:35" ht="35.1" customHeight="1">
      <c r="A7" s="108" t="s">
        <v>13</v>
      </c>
      <c r="B7" s="24">
        <v>10</v>
      </c>
      <c r="C7" s="25">
        <f>AG7/B7</f>
        <v>56.1</v>
      </c>
      <c r="D7" s="18">
        <v>1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0">
        <v>5</v>
      </c>
      <c r="R7" s="26">
        <f>'[1]14.12'!R7+'[1]21.12'!D7</f>
        <v>373</v>
      </c>
      <c r="S7" s="27">
        <f>'[1]14.12'!S7+'[1]21.12'!E7</f>
        <v>51</v>
      </c>
      <c r="T7" s="27">
        <f>'[1]14.12'!T7+'[1]21.12'!F7</f>
        <v>0</v>
      </c>
      <c r="U7" s="27">
        <f>'[1]14.12'!U7+'[1]21.12'!G7</f>
        <v>0</v>
      </c>
      <c r="V7" s="27">
        <f>'[1]14.12'!V7+'[1]21.12'!H7</f>
        <v>86</v>
      </c>
      <c r="W7" s="27">
        <f>'[1]14.12'!W7+'[1]21.12'!I7</f>
        <v>1</v>
      </c>
      <c r="X7" s="27">
        <f>'[1]14.12'!X7+'[1]21.12'!J7</f>
        <v>3</v>
      </c>
      <c r="Y7" s="27">
        <f>'[1]14.12'!Y7+'[1]21.12'!K7</f>
        <v>0</v>
      </c>
      <c r="Z7" s="27">
        <f>'[1]14.12'!Z7+'[1]21.12'!L7</f>
        <v>2</v>
      </c>
      <c r="AA7" s="27">
        <f>'[1]14.12'!AA7+'[1]21.12'!M7</f>
        <v>0</v>
      </c>
      <c r="AB7" s="27">
        <f>'[1]14.12'!AB7+'[1]21.12'!N7</f>
        <v>0</v>
      </c>
      <c r="AC7" s="27">
        <f>'[1]14.12'!AC7+'[1]21.12'!O7</f>
        <v>0</v>
      </c>
      <c r="AD7" s="27">
        <f>'[1]14.12'!AD7+'[1]21.12'!P7</f>
        <v>1</v>
      </c>
      <c r="AE7" s="28">
        <v>45</v>
      </c>
      <c r="AF7" s="24">
        <f>D7+E7+F7+G7+H7+I7+J7+K7+L7+M7+N7+O7+Q7</f>
        <v>6</v>
      </c>
      <c r="AG7" s="28">
        <f>R7+S7+T7+U7+V7+W7+X7+Y7+Z7+AA7+AB7+AC7+AE7</f>
        <v>561</v>
      </c>
      <c r="AH7" s="87" t="s">
        <v>37</v>
      </c>
      <c r="AI7" s="82">
        <v>67.2</v>
      </c>
    </row>
    <row r="8" spans="1:35" ht="35.1" customHeight="1" thickBot="1">
      <c r="A8" s="109"/>
      <c r="B8" s="104" t="s">
        <v>31</v>
      </c>
      <c r="C8" s="105"/>
      <c r="D8" s="81">
        <v>1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1">
        <f>'[1]14.12'!R8+'[1]21.12'!D8</f>
        <v>396.01</v>
      </c>
      <c r="S8" s="32">
        <f>'[1]14.12'!S8+'[1]21.12'!E8</f>
        <v>54.16</v>
      </c>
      <c r="T8" s="32">
        <f>'[1]14.12'!T8+'[1]21.12'!F8</f>
        <v>0</v>
      </c>
      <c r="U8" s="32">
        <f>'[1]14.12'!U8+'[1]21.12'!G8</f>
        <v>0</v>
      </c>
      <c r="V8" s="32">
        <f>'[1]14.12'!V8+'[1]21.12'!H8</f>
        <v>464.4</v>
      </c>
      <c r="W8" s="32">
        <f>'[1]14.12'!W8+'[1]21.12'!I8</f>
        <v>2</v>
      </c>
      <c r="X8" s="32">
        <f>'[1]14.12'!X8+'[1]21.12'!J8</f>
        <v>1.5</v>
      </c>
      <c r="Y8" s="32">
        <f>'[1]14.12'!Y8+'[1]21.12'!K8</f>
        <v>0</v>
      </c>
      <c r="Z8" s="32">
        <f>'[1]14.12'!Z8+'[1]21.12'!L8</f>
        <v>0</v>
      </c>
      <c r="AA8" s="32">
        <f>'[1]14.12'!AA8+'[1]21.12'!M8</f>
        <v>0</v>
      </c>
      <c r="AB8" s="32">
        <f>'[1]14.12'!AB8+'[1]21.12'!N8</f>
        <v>0</v>
      </c>
      <c r="AC8" s="32">
        <f>'[1]14.12'!AC8+'[1]21.12'!O8</f>
        <v>0</v>
      </c>
      <c r="AD8" s="32">
        <f>'[1]14.12'!AD8+'[1]21.12'!P8</f>
        <v>0</v>
      </c>
      <c r="AE8" s="33">
        <f>'[1]14.12'!AE8+'[1]21.12'!Q8</f>
        <v>0</v>
      </c>
      <c r="AF8" s="34">
        <f t="shared" ref="AF8:AF28" si="0">D8+E8+F8+G8+H8+I8+J8+K8+L8+M8+N8+O8+Q8</f>
        <v>1</v>
      </c>
      <c r="AG8" s="33">
        <f t="shared" ref="AG8:AG28" si="1">R8+S8+T8+U8+V8+W8+X8+Y8+Z8+AA8+AB8+AC8+AE8</f>
        <v>918.06999999999994</v>
      </c>
      <c r="AH8" s="93"/>
      <c r="AI8" s="82"/>
    </row>
    <row r="9" spans="1:35" ht="35.1" customHeight="1">
      <c r="A9" s="110" t="s">
        <v>25</v>
      </c>
      <c r="B9" s="35">
        <v>5</v>
      </c>
      <c r="C9" s="36">
        <f>AG9/B9</f>
        <v>15.4</v>
      </c>
      <c r="D9" s="37">
        <v>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40">
        <f>'[1]14.12'!R9+'[1]21.12'!D9</f>
        <v>25</v>
      </c>
      <c r="S9" s="41">
        <f>'[1]14.12'!S9+'[1]21.12'!E9</f>
        <v>50</v>
      </c>
      <c r="T9" s="41">
        <f>'[1]14.12'!T9+'[1]21.12'!F9</f>
        <v>0</v>
      </c>
      <c r="U9" s="41">
        <f>'[1]14.12'!U9+'[1]21.12'!G9</f>
        <v>0</v>
      </c>
      <c r="V9" s="41">
        <f>'[1]14.12'!V9+'[1]21.12'!H9</f>
        <v>2</v>
      </c>
      <c r="W9" s="41">
        <f>'[1]14.12'!W9+'[1]21.12'!I9</f>
        <v>0</v>
      </c>
      <c r="X9" s="41">
        <f>'[1]14.12'!X9+'[1]21.12'!J9</f>
        <v>0</v>
      </c>
      <c r="Y9" s="41">
        <f>'[1]14.12'!Y9+'[1]21.12'!K9</f>
        <v>0</v>
      </c>
      <c r="Z9" s="41">
        <f>'[1]14.12'!Z9+'[1]21.12'!L9</f>
        <v>0</v>
      </c>
      <c r="AA9" s="41">
        <f>'[1]14.12'!AA9+'[1]21.12'!M9</f>
        <v>0</v>
      </c>
      <c r="AB9" s="41">
        <f>'[1]14.12'!AB9+'[1]21.12'!N9</f>
        <v>0</v>
      </c>
      <c r="AC9" s="41">
        <f>'[1]14.12'!AC9+'[1]21.12'!O9</f>
        <v>0</v>
      </c>
      <c r="AD9" s="41">
        <f>'[1]14.12'!AD9+'[1]21.12'!P9</f>
        <v>0</v>
      </c>
      <c r="AE9" s="42">
        <f>'[1]14.12'!AE9+'[1]21.12'!Q9</f>
        <v>0</v>
      </c>
      <c r="AF9" s="43">
        <f t="shared" si="0"/>
        <v>0</v>
      </c>
      <c r="AG9" s="42">
        <f t="shared" si="1"/>
        <v>77</v>
      </c>
      <c r="AH9" s="93"/>
      <c r="AI9" s="82"/>
    </row>
    <row r="10" spans="1:35" ht="35.1" customHeight="1" thickBot="1">
      <c r="A10" s="110"/>
      <c r="B10" s="102" t="s">
        <v>31</v>
      </c>
      <c r="C10" s="103"/>
      <c r="D10" s="44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6"/>
      <c r="R10" s="40">
        <f>'[1]14.12'!R10+'[1]21.12'!D10</f>
        <v>27.5</v>
      </c>
      <c r="S10" s="41">
        <f>'[1]14.12'!S10+'[1]21.12'!E10</f>
        <v>15.8</v>
      </c>
      <c r="T10" s="41">
        <f>'[1]14.12'!T10+'[1]21.12'!F10</f>
        <v>0</v>
      </c>
      <c r="U10" s="41">
        <f>'[1]14.12'!U10+'[1]21.12'!G10</f>
        <v>0</v>
      </c>
      <c r="V10" s="41">
        <f>'[1]14.12'!V10+'[1]21.12'!H10</f>
        <v>6</v>
      </c>
      <c r="W10" s="41">
        <f>'[1]14.12'!W10+'[1]21.12'!I10</f>
        <v>0</v>
      </c>
      <c r="X10" s="41">
        <f>'[1]14.12'!X10+'[1]21.12'!J10</f>
        <v>0</v>
      </c>
      <c r="Y10" s="41">
        <f>'[1]14.12'!Y10+'[1]21.12'!K10</f>
        <v>0</v>
      </c>
      <c r="Z10" s="41">
        <f>'[1]14.12'!Z10+'[1]21.12'!L10</f>
        <v>0</v>
      </c>
      <c r="AA10" s="41">
        <f>'[1]14.12'!AA10+'[1]21.12'!M10</f>
        <v>0</v>
      </c>
      <c r="AB10" s="41">
        <f>'[1]14.12'!AB10+'[1]21.12'!N10</f>
        <v>0</v>
      </c>
      <c r="AC10" s="41">
        <f>'[1]14.12'!AC10+'[1]21.12'!O10</f>
        <v>0</v>
      </c>
      <c r="AD10" s="41">
        <f>'[1]14.12'!AD10+'[1]21.12'!P10</f>
        <v>0</v>
      </c>
      <c r="AE10" s="42">
        <f>'[1]14.12'!AE10+'[1]21.12'!Q10</f>
        <v>0</v>
      </c>
      <c r="AF10" s="43">
        <f t="shared" si="0"/>
        <v>0</v>
      </c>
      <c r="AG10" s="42">
        <f t="shared" si="1"/>
        <v>49.3</v>
      </c>
      <c r="AH10" s="89"/>
      <c r="AI10" s="82"/>
    </row>
    <row r="11" spans="1:35" ht="35.1" customHeight="1">
      <c r="A11" s="111" t="s">
        <v>14</v>
      </c>
      <c r="B11" s="47">
        <v>9</v>
      </c>
      <c r="C11" s="25">
        <f>AG11/B11</f>
        <v>21</v>
      </c>
      <c r="D11" s="48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50">
        <v>1</v>
      </c>
      <c r="R11" s="31">
        <f>'[1]14.12'!R11+'[1]21.12'!D11</f>
        <v>17</v>
      </c>
      <c r="S11" s="32">
        <f>'[1]14.12'!S11+'[1]21.12'!E11</f>
        <v>81</v>
      </c>
      <c r="T11" s="32">
        <f>'[1]14.12'!T11+'[1]21.12'!F11</f>
        <v>0</v>
      </c>
      <c r="U11" s="32">
        <f>'[1]14.12'!U11+'[1]21.12'!G11</f>
        <v>0</v>
      </c>
      <c r="V11" s="32">
        <f>'[1]14.12'!V11+'[1]21.12'!H11</f>
        <v>63</v>
      </c>
      <c r="W11" s="32">
        <f>'[1]14.12'!W11+'[1]21.12'!I11</f>
        <v>0</v>
      </c>
      <c r="X11" s="32">
        <f>'[1]14.12'!X11+'[1]21.12'!J11</f>
        <v>6</v>
      </c>
      <c r="Y11" s="32">
        <f>'[1]14.12'!Y11+'[1]21.12'!K11</f>
        <v>0</v>
      </c>
      <c r="Z11" s="32">
        <f>'[1]14.12'!Z11+'[1]21.12'!L11</f>
        <v>0</v>
      </c>
      <c r="AA11" s="32">
        <f>'[1]14.12'!AA11+'[1]21.12'!M11</f>
        <v>3</v>
      </c>
      <c r="AB11" s="32">
        <f>'[1]14.12'!AB11+'[1]21.12'!N11</f>
        <v>0</v>
      </c>
      <c r="AC11" s="32">
        <f>'[1]14.12'!AC11+'[1]21.12'!O11</f>
        <v>2</v>
      </c>
      <c r="AD11" s="32">
        <f>'[1]14.12'!AD11+'[1]21.12'!P11</f>
        <v>0</v>
      </c>
      <c r="AE11" s="33">
        <f>'[1]14.12'!AE11+'[1]21.12'!Q11</f>
        <v>17</v>
      </c>
      <c r="AF11" s="34">
        <f t="shared" si="0"/>
        <v>1</v>
      </c>
      <c r="AG11" s="33">
        <f t="shared" si="1"/>
        <v>189</v>
      </c>
      <c r="AH11" s="87" t="s">
        <v>38</v>
      </c>
      <c r="AI11" s="82">
        <v>45.9</v>
      </c>
    </row>
    <row r="12" spans="1:35" ht="35.1" customHeight="1" thickBot="1">
      <c r="A12" s="112"/>
      <c r="B12" s="104" t="s">
        <v>31</v>
      </c>
      <c r="C12" s="105"/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  <c r="R12" s="31">
        <f>'[1]14.12'!R12+'[1]21.12'!D12</f>
        <v>24</v>
      </c>
      <c r="S12" s="32">
        <f>'[1]14.12'!S12+'[1]21.12'!E12</f>
        <v>306.5</v>
      </c>
      <c r="T12" s="32">
        <f>'[1]14.12'!T12+'[1]21.12'!F12</f>
        <v>0</v>
      </c>
      <c r="U12" s="32">
        <f>'[1]14.12'!U12+'[1]21.12'!G12</f>
        <v>0</v>
      </c>
      <c r="V12" s="32">
        <f>'[1]14.12'!V12+'[1]21.12'!H12</f>
        <v>7482</v>
      </c>
      <c r="W12" s="32">
        <f>'[1]14.12'!W12+'[1]21.12'!I12</f>
        <v>0</v>
      </c>
      <c r="X12" s="32">
        <f>'[1]14.12'!X12+'[1]21.12'!J12</f>
        <v>6</v>
      </c>
      <c r="Y12" s="32">
        <f>'[1]14.12'!Y12+'[1]21.12'!K12</f>
        <v>0</v>
      </c>
      <c r="Z12" s="32">
        <f>'[1]14.12'!Z12+'[1]21.12'!L12</f>
        <v>0</v>
      </c>
      <c r="AA12" s="32">
        <f>'[1]14.12'!AA12+'[1]21.12'!M12</f>
        <v>30</v>
      </c>
      <c r="AB12" s="32">
        <f>'[1]14.12'!AB12+'[1]21.12'!N12</f>
        <v>0</v>
      </c>
      <c r="AC12" s="32">
        <f>'[1]14.12'!AC12+'[1]21.12'!O12</f>
        <v>5</v>
      </c>
      <c r="AD12" s="32">
        <f>'[1]14.12'!AD12+'[1]21.12'!P12</f>
        <v>0</v>
      </c>
      <c r="AE12" s="33">
        <f>'[1]14.12'!AE12+'[1]21.12'!Q12</f>
        <v>28</v>
      </c>
      <c r="AF12" s="34">
        <f t="shared" si="0"/>
        <v>0</v>
      </c>
      <c r="AG12" s="33">
        <f t="shared" si="1"/>
        <v>7881.5</v>
      </c>
      <c r="AH12" s="89"/>
      <c r="AI12" s="82"/>
    </row>
    <row r="13" spans="1:35" ht="35.1" customHeight="1">
      <c r="A13" s="101" t="s">
        <v>15</v>
      </c>
      <c r="B13" s="37">
        <v>28</v>
      </c>
      <c r="C13" s="36">
        <f>AG13/B13</f>
        <v>91.071428571428569</v>
      </c>
      <c r="D13" s="37">
        <v>35</v>
      </c>
      <c r="E13" s="38">
        <v>7</v>
      </c>
      <c r="F13" s="38"/>
      <c r="G13" s="38"/>
      <c r="H13" s="38">
        <v>2</v>
      </c>
      <c r="I13" s="38"/>
      <c r="J13" s="38">
        <v>1</v>
      </c>
      <c r="K13" s="38"/>
      <c r="L13" s="38"/>
      <c r="M13" s="38"/>
      <c r="N13" s="38"/>
      <c r="O13" s="38"/>
      <c r="P13" s="38">
        <v>3</v>
      </c>
      <c r="Q13" s="39">
        <v>1</v>
      </c>
      <c r="R13" s="40">
        <f>'[1]14.12'!R13+'[1]21.12'!D13</f>
        <v>1436</v>
      </c>
      <c r="S13" s="41">
        <f>'[1]14.12'!S13+'[1]21.12'!E13</f>
        <v>247</v>
      </c>
      <c r="T13" s="41">
        <f>'[1]14.12'!T13+'[1]21.12'!F13</f>
        <v>32</v>
      </c>
      <c r="U13" s="41">
        <f>'[1]14.12'!U13+'[1]21.12'!G13</f>
        <v>2</v>
      </c>
      <c r="V13" s="41">
        <f>'[1]14.12'!V13+'[1]21.12'!H13</f>
        <v>607</v>
      </c>
      <c r="W13" s="41">
        <f>'[1]14.12'!W13+'[1]21.12'!I13</f>
        <v>0</v>
      </c>
      <c r="X13" s="41">
        <f>'[1]14.12'!X13+'[1]21.12'!J13</f>
        <v>34</v>
      </c>
      <c r="Y13" s="41">
        <f>'[1]14.12'!Y13+'[1]21.12'!K13</f>
        <v>0</v>
      </c>
      <c r="Z13" s="41">
        <f>'[1]14.12'!Z13+'[1]21.12'!L13</f>
        <v>0</v>
      </c>
      <c r="AA13" s="41">
        <f>'[1]14.12'!AA13+'[1]21.12'!M13</f>
        <v>0</v>
      </c>
      <c r="AB13" s="41">
        <f>'[1]14.12'!AB13+'[1]21.12'!N13</f>
        <v>0</v>
      </c>
      <c r="AC13" s="41">
        <f>'[1]14.12'!AC13+'[1]21.12'!O13</f>
        <v>0</v>
      </c>
      <c r="AD13" s="41">
        <f>'[1]14.12'!AD13+'[1]21.12'!P13</f>
        <v>116</v>
      </c>
      <c r="AE13" s="42">
        <f>'[1]14.12'!AE13+'[1]21.12'!Q13</f>
        <v>192</v>
      </c>
      <c r="AF13" s="43">
        <f t="shared" si="0"/>
        <v>46</v>
      </c>
      <c r="AG13" s="42">
        <f t="shared" si="1"/>
        <v>2550</v>
      </c>
      <c r="AH13" s="87" t="s">
        <v>45</v>
      </c>
      <c r="AI13" s="82">
        <v>70.099999999999994</v>
      </c>
    </row>
    <row r="14" spans="1:35" ht="35.1" customHeight="1" thickBot="1">
      <c r="A14" s="101"/>
      <c r="B14" s="102" t="s">
        <v>31</v>
      </c>
      <c r="C14" s="103"/>
      <c r="D14" s="54">
        <v>18</v>
      </c>
      <c r="E14" s="55">
        <v>1.4</v>
      </c>
      <c r="F14" s="55"/>
      <c r="G14" s="55"/>
      <c r="H14" s="55">
        <v>17</v>
      </c>
      <c r="I14" s="55"/>
      <c r="J14" s="55">
        <v>2</v>
      </c>
      <c r="K14" s="55"/>
      <c r="L14" s="55"/>
      <c r="M14" s="55"/>
      <c r="N14" s="55"/>
      <c r="O14" s="55"/>
      <c r="P14" s="55"/>
      <c r="Q14" s="59">
        <v>6</v>
      </c>
      <c r="R14" s="40">
        <f>'[1]14.12'!R14+'[1]21.12'!D14</f>
        <v>1137.6500000000001</v>
      </c>
      <c r="S14" s="41">
        <f>'[1]14.12'!S14+'[1]21.12'!E14</f>
        <v>138.89999999999998</v>
      </c>
      <c r="T14" s="41">
        <f>'[1]14.12'!T14+'[1]21.12'!F14</f>
        <v>62</v>
      </c>
      <c r="U14" s="41">
        <f>'[1]14.12'!U14+'[1]21.12'!G14</f>
        <v>22</v>
      </c>
      <c r="V14" s="41">
        <f>'[1]14.12'!V14+'[1]21.12'!H14</f>
        <v>2041.5</v>
      </c>
      <c r="W14" s="41">
        <f>'[1]14.12'!W14+'[1]21.12'!I14</f>
        <v>0</v>
      </c>
      <c r="X14" s="41">
        <f>'[1]14.12'!X14+'[1]21.12'!J14</f>
        <v>31</v>
      </c>
      <c r="Y14" s="41">
        <f>'[1]14.12'!Y14+'[1]21.12'!K14</f>
        <v>0</v>
      </c>
      <c r="Z14" s="41">
        <f>'[1]14.12'!Z14+'[1]21.12'!L14</f>
        <v>0</v>
      </c>
      <c r="AA14" s="41">
        <f>'[1]14.12'!AA14+'[1]21.12'!M14</f>
        <v>0</v>
      </c>
      <c r="AB14" s="41">
        <f>'[1]14.12'!AB14+'[1]21.12'!N14</f>
        <v>0</v>
      </c>
      <c r="AC14" s="41">
        <f>'[1]14.12'!AC14+'[1]21.12'!O14</f>
        <v>0</v>
      </c>
      <c r="AD14" s="41">
        <f>'[1]14.12'!AD14+'[1]21.12'!P14</f>
        <v>0</v>
      </c>
      <c r="AE14" s="42">
        <f>'[1]14.12'!AE14+'[1]21.12'!Q14</f>
        <v>345</v>
      </c>
      <c r="AF14" s="43">
        <f t="shared" si="0"/>
        <v>44.4</v>
      </c>
      <c r="AG14" s="42">
        <f t="shared" si="1"/>
        <v>3778.05</v>
      </c>
      <c r="AH14" s="93"/>
      <c r="AI14" s="82"/>
    </row>
    <row r="15" spans="1:35" ht="35.1" customHeight="1">
      <c r="A15" s="94" t="s">
        <v>26</v>
      </c>
      <c r="B15" s="18">
        <v>7</v>
      </c>
      <c r="C15" s="25">
        <f>AG15/B15</f>
        <v>83.714285714285708</v>
      </c>
      <c r="D15" s="75"/>
      <c r="E15" s="76">
        <v>2</v>
      </c>
      <c r="F15" s="76"/>
      <c r="G15" s="77"/>
      <c r="H15" s="19"/>
      <c r="I15" s="19"/>
      <c r="J15" s="19"/>
      <c r="K15" s="19"/>
      <c r="L15" s="19"/>
      <c r="M15" s="19"/>
      <c r="N15" s="19"/>
      <c r="O15" s="19"/>
      <c r="P15" s="19"/>
      <c r="Q15" s="20"/>
      <c r="R15" s="31">
        <f>'[1]14.12'!R15+'[1]21.12'!D15</f>
        <v>272</v>
      </c>
      <c r="S15" s="32">
        <f>'[1]14.12'!S15+'[1]21.12'!E15</f>
        <v>189</v>
      </c>
      <c r="T15" s="32">
        <f>'[1]14.12'!T15+'[1]21.12'!F15</f>
        <v>6</v>
      </c>
      <c r="U15" s="32">
        <f>'[1]14.12'!U15+'[1]21.12'!G15</f>
        <v>0</v>
      </c>
      <c r="V15" s="32">
        <f>'[1]14.12'!V15+'[1]21.12'!H15</f>
        <v>108</v>
      </c>
      <c r="W15" s="32">
        <f>'[1]14.12'!W15+'[1]21.12'!I15</f>
        <v>1</v>
      </c>
      <c r="X15" s="32">
        <f>'[1]14.12'!X15+'[1]21.12'!J15</f>
        <v>10</v>
      </c>
      <c r="Y15" s="32">
        <f>'[1]14.12'!Y15+'[1]21.12'!K15</f>
        <v>0</v>
      </c>
      <c r="Z15" s="32">
        <f>'[1]14.12'!Z15+'[1]21.12'!L15</f>
        <v>0</v>
      </c>
      <c r="AA15" s="32">
        <f>'[1]14.12'!AA15+'[1]21.12'!M15</f>
        <v>0</v>
      </c>
      <c r="AB15" s="32">
        <f>'[1]14.12'!AB15+'[1]21.12'!N15</f>
        <v>0</v>
      </c>
      <c r="AC15" s="32">
        <f>'[1]14.12'!AC15+'[1]21.12'!O15</f>
        <v>0</v>
      </c>
      <c r="AD15" s="32">
        <f>'[1]14.12'!AD15+'[1]21.12'!P15</f>
        <v>13</v>
      </c>
      <c r="AE15" s="33">
        <f>'[1]14.12'!AE15+'[1]21.12'!Q15</f>
        <v>0</v>
      </c>
      <c r="AF15" s="34">
        <f t="shared" si="0"/>
        <v>2</v>
      </c>
      <c r="AG15" s="33">
        <f t="shared" si="1"/>
        <v>586</v>
      </c>
      <c r="AH15" s="93"/>
      <c r="AI15" s="82"/>
    </row>
    <row r="16" spans="1:35" ht="35.1" customHeight="1" thickBot="1">
      <c r="A16" s="95"/>
      <c r="B16" s="104" t="s">
        <v>31</v>
      </c>
      <c r="C16" s="105"/>
      <c r="D16" s="78"/>
      <c r="E16" s="79">
        <v>1</v>
      </c>
      <c r="F16" s="79"/>
      <c r="G16" s="80"/>
      <c r="H16" s="56"/>
      <c r="I16" s="3"/>
      <c r="J16" s="3"/>
      <c r="K16" s="3"/>
      <c r="L16" s="3"/>
      <c r="M16" s="3"/>
      <c r="N16" s="3"/>
      <c r="O16" s="3"/>
      <c r="P16" s="3"/>
      <c r="Q16" s="6"/>
      <c r="R16" s="31">
        <f>'[1]14.12'!R16+'[1]21.12'!D16</f>
        <v>257.7</v>
      </c>
      <c r="S16" s="32">
        <f>'[1]14.12'!S16+'[1]21.12'!E16</f>
        <v>88.9</v>
      </c>
      <c r="T16" s="32">
        <f>'[1]14.12'!T16+'[1]21.12'!F16</f>
        <v>20</v>
      </c>
      <c r="U16" s="32">
        <f>'[1]14.12'!U16+'[1]21.12'!G16</f>
        <v>0</v>
      </c>
      <c r="V16" s="32">
        <f>'[1]14.12'!V16+'[1]21.12'!H16</f>
        <v>545</v>
      </c>
      <c r="W16" s="32">
        <f>'[1]14.12'!W16+'[1]21.12'!I16</f>
        <v>0.5</v>
      </c>
      <c r="X16" s="32">
        <f>'[1]14.12'!X16+'[1]21.12'!J16</f>
        <v>10</v>
      </c>
      <c r="Y16" s="32">
        <f>'[1]14.12'!Y16+'[1]21.12'!K16</f>
        <v>0</v>
      </c>
      <c r="Z16" s="32">
        <f>'[1]14.12'!Z16+'[1]21.12'!L16</f>
        <v>0</v>
      </c>
      <c r="AA16" s="32">
        <f>'[1]14.12'!AA16+'[1]21.12'!M16</f>
        <v>0</v>
      </c>
      <c r="AB16" s="32">
        <f>'[1]14.12'!AB16+'[1]21.12'!N16</f>
        <v>0</v>
      </c>
      <c r="AC16" s="32">
        <f>'[1]14.12'!AC16+'[1]21.12'!O16</f>
        <v>0</v>
      </c>
      <c r="AD16" s="32">
        <f>'[1]14.12'!AD16+'[1]21.12'!P16</f>
        <v>0</v>
      </c>
      <c r="AE16" s="33">
        <f>'[1]14.12'!AE16+'[1]21.12'!Q16</f>
        <v>0</v>
      </c>
      <c r="AF16" s="34">
        <f t="shared" si="0"/>
        <v>1</v>
      </c>
      <c r="AG16" s="33">
        <f t="shared" si="1"/>
        <v>922.1</v>
      </c>
      <c r="AH16" s="89"/>
      <c r="AI16" s="82"/>
    </row>
    <row r="17" spans="1:35" ht="35.1" customHeight="1">
      <c r="A17" s="101" t="s">
        <v>16</v>
      </c>
      <c r="B17" s="37">
        <v>62</v>
      </c>
      <c r="C17" s="36">
        <f>AG17/B17</f>
        <v>78.645161290322577</v>
      </c>
      <c r="D17" s="37">
        <v>18</v>
      </c>
      <c r="E17" s="38">
        <v>2</v>
      </c>
      <c r="F17" s="38"/>
      <c r="G17" s="38"/>
      <c r="H17" s="38"/>
      <c r="I17" s="38">
        <v>20</v>
      </c>
      <c r="J17" s="38"/>
      <c r="K17" s="38"/>
      <c r="L17" s="38"/>
      <c r="M17" s="38"/>
      <c r="N17" s="38"/>
      <c r="O17" s="38"/>
      <c r="P17" s="38">
        <v>4</v>
      </c>
      <c r="Q17" s="39">
        <v>4</v>
      </c>
      <c r="R17" s="40">
        <f>'[1]14.12'!R17+'[1]21.12'!D17</f>
        <v>4017</v>
      </c>
      <c r="S17" s="41">
        <f>'[1]14.12'!S17+'[1]21.12'!E17</f>
        <v>463</v>
      </c>
      <c r="T17" s="41">
        <f>'[1]14.12'!T17+'[1]21.12'!F17</f>
        <v>4</v>
      </c>
      <c r="U17" s="41">
        <f>'[1]14.12'!U17+'[1]21.12'!G17</f>
        <v>7</v>
      </c>
      <c r="V17" s="41">
        <f>'[1]14.12'!V17+'[1]21.12'!H17</f>
        <v>122</v>
      </c>
      <c r="W17" s="41">
        <f>'[1]14.12'!W17+'[1]21.12'!I17</f>
        <v>61</v>
      </c>
      <c r="X17" s="41">
        <f>'[1]14.12'!X17+'[1]21.12'!J17</f>
        <v>38</v>
      </c>
      <c r="Y17" s="41">
        <f>'[1]14.12'!Y17+'[1]21.12'!K17</f>
        <v>59</v>
      </c>
      <c r="Z17" s="41">
        <f>'[1]14.12'!Z17+'[1]21.12'!L17</f>
        <v>0</v>
      </c>
      <c r="AA17" s="41">
        <f>'[1]14.12'!AA17+'[1]21.12'!M17</f>
        <v>0</v>
      </c>
      <c r="AB17" s="41">
        <f>'[1]14.12'!AB17+'[1]21.12'!N17</f>
        <v>0</v>
      </c>
      <c r="AC17" s="41">
        <f>'[1]14.12'!AC17+'[1]21.12'!O17</f>
        <v>2</v>
      </c>
      <c r="AD17" s="41">
        <f>'[1]14.12'!AD17+'[1]21.12'!P17</f>
        <v>188</v>
      </c>
      <c r="AE17" s="42">
        <f>'[1]14.12'!AE17+'[1]21.12'!Q17</f>
        <v>103</v>
      </c>
      <c r="AF17" s="43">
        <f t="shared" si="0"/>
        <v>44</v>
      </c>
      <c r="AG17" s="42">
        <f t="shared" si="1"/>
        <v>4876</v>
      </c>
      <c r="AH17" s="87" t="s">
        <v>39</v>
      </c>
      <c r="AI17" s="82">
        <v>64.5</v>
      </c>
    </row>
    <row r="18" spans="1:35" s="1" customFormat="1" ht="35.1" customHeight="1" thickBot="1">
      <c r="A18" s="101"/>
      <c r="B18" s="102" t="s">
        <v>31</v>
      </c>
      <c r="C18" s="103"/>
      <c r="D18" s="57">
        <v>21</v>
      </c>
      <c r="E18" s="55">
        <v>0.3</v>
      </c>
      <c r="F18" s="55"/>
      <c r="G18" s="55"/>
      <c r="H18" s="58">
        <v>9</v>
      </c>
      <c r="I18" s="55">
        <v>0.2</v>
      </c>
      <c r="J18" s="55"/>
      <c r="K18" s="55"/>
      <c r="L18" s="55"/>
      <c r="M18" s="55"/>
      <c r="N18" s="55"/>
      <c r="O18" s="55"/>
      <c r="P18" s="55"/>
      <c r="Q18" s="59"/>
      <c r="R18" s="40">
        <f>'[1]14.12'!R18+'[1]21.12'!D18</f>
        <v>3263.5399999999995</v>
      </c>
      <c r="S18" s="41">
        <f>'[1]14.12'!S18+'[1]21.12'!E18</f>
        <v>183.24999999999997</v>
      </c>
      <c r="T18" s="41">
        <f>'[1]14.12'!T18+'[1]21.12'!F18</f>
        <v>120</v>
      </c>
      <c r="U18" s="41">
        <f>'[1]14.12'!U18+'[1]21.12'!G18</f>
        <v>14</v>
      </c>
      <c r="V18" s="41">
        <f>'[1]14.12'!V18+'[1]21.12'!H18</f>
        <v>306.5</v>
      </c>
      <c r="W18" s="41">
        <f>'[1]14.12'!W18+'[1]21.12'!I18</f>
        <v>20.9</v>
      </c>
      <c r="X18" s="41">
        <f>'[1]14.12'!X18+'[1]21.12'!J18</f>
        <v>21.099999999999998</v>
      </c>
      <c r="Y18" s="41">
        <f>'[1]14.12'!Y18+'[1]21.12'!K18</f>
        <v>6.5000000000000009</v>
      </c>
      <c r="Z18" s="41">
        <f>'[1]14.12'!Z18+'[1]21.12'!L18</f>
        <v>0</v>
      </c>
      <c r="AA18" s="41">
        <f>'[1]14.12'!AA18+'[1]21.12'!M18</f>
        <v>0</v>
      </c>
      <c r="AB18" s="41">
        <f>'[1]14.12'!AB18+'[1]21.12'!N18</f>
        <v>0</v>
      </c>
      <c r="AC18" s="41">
        <f>'[1]14.12'!AC18+'[1]21.12'!O18</f>
        <v>0</v>
      </c>
      <c r="AD18" s="41">
        <f>'[1]14.12'!AD18+'[1]21.12'!P18</f>
        <v>0</v>
      </c>
      <c r="AE18" s="42">
        <f>'[1]14.12'!AE18+'[1]21.12'!Q18</f>
        <v>82.6</v>
      </c>
      <c r="AF18" s="43">
        <f t="shared" si="0"/>
        <v>30.5</v>
      </c>
      <c r="AG18" s="42">
        <f t="shared" si="1"/>
        <v>4018.3899999999994</v>
      </c>
      <c r="AH18" s="89"/>
      <c r="AI18" s="82"/>
    </row>
    <row r="19" spans="1:35" ht="35.1" customHeight="1">
      <c r="A19" s="94" t="s">
        <v>17</v>
      </c>
      <c r="B19" s="18">
        <v>24</v>
      </c>
      <c r="C19" s="25">
        <f>AG19/B19</f>
        <v>95.541666666666671</v>
      </c>
      <c r="D19" s="18">
        <v>5</v>
      </c>
      <c r="E19" s="19">
        <v>4</v>
      </c>
      <c r="F19" s="19"/>
      <c r="G19" s="19"/>
      <c r="H19" s="19">
        <v>2</v>
      </c>
      <c r="I19" s="19"/>
      <c r="J19" s="19"/>
      <c r="K19" s="19"/>
      <c r="L19" s="19"/>
      <c r="M19" s="19"/>
      <c r="N19" s="19"/>
      <c r="O19" s="19"/>
      <c r="P19" s="19"/>
      <c r="Q19" s="20">
        <v>7</v>
      </c>
      <c r="R19" s="31">
        <f>'[1]14.12'!R19+'[1]21.12'!D19</f>
        <v>1318</v>
      </c>
      <c r="S19" s="32">
        <f>'[1]14.12'!S19+'[1]21.12'!E19</f>
        <v>321</v>
      </c>
      <c r="T19" s="32">
        <f>'[1]14.12'!T19+'[1]21.12'!F19</f>
        <v>53</v>
      </c>
      <c r="U19" s="32">
        <f>'[1]14.12'!U19+'[1]21.12'!G19</f>
        <v>0</v>
      </c>
      <c r="V19" s="32">
        <f>'[1]14.12'!V19+'[1]21.12'!H19</f>
        <v>419</v>
      </c>
      <c r="W19" s="32">
        <f>'[1]14.12'!W19+'[1]21.12'!I19</f>
        <v>12</v>
      </c>
      <c r="X19" s="32">
        <f>'[1]14.12'!X19+'[1]21.12'!J19</f>
        <v>24</v>
      </c>
      <c r="Y19" s="32">
        <f>'[1]14.12'!Y19+'[1]21.12'!K19</f>
        <v>0</v>
      </c>
      <c r="Z19" s="32">
        <f>'[1]14.12'!Z19+'[1]21.12'!L19</f>
        <v>0</v>
      </c>
      <c r="AA19" s="32">
        <f>'[1]14.12'!AA19+'[1]21.12'!M19</f>
        <v>3</v>
      </c>
      <c r="AB19" s="32">
        <f>'[1]14.12'!AB19+'[1]21.12'!N19</f>
        <v>0</v>
      </c>
      <c r="AC19" s="32">
        <f>'[1]14.12'!AC19+'[1]21.12'!O19</f>
        <v>17</v>
      </c>
      <c r="AD19" s="32">
        <f>'[1]14.12'!AD19+'[1]21.12'!P19</f>
        <v>87</v>
      </c>
      <c r="AE19" s="33">
        <f>'[1]14.12'!AE19+'[1]21.12'!Q19</f>
        <v>126</v>
      </c>
      <c r="AF19" s="34">
        <f t="shared" si="0"/>
        <v>18</v>
      </c>
      <c r="AG19" s="33">
        <f t="shared" si="1"/>
        <v>2293</v>
      </c>
      <c r="AH19" s="87" t="s">
        <v>40</v>
      </c>
      <c r="AI19" s="82">
        <v>77.099999999999994</v>
      </c>
    </row>
    <row r="20" spans="1:35" ht="35.1" customHeight="1" thickBot="1">
      <c r="A20" s="95"/>
      <c r="B20" s="106" t="s">
        <v>31</v>
      </c>
      <c r="C20" s="107"/>
      <c r="D20" s="60">
        <v>8.5</v>
      </c>
      <c r="E20" s="61">
        <v>2.1</v>
      </c>
      <c r="F20" s="61"/>
      <c r="G20" s="61">
        <v>2</v>
      </c>
      <c r="H20" s="61">
        <v>6.3</v>
      </c>
      <c r="I20" s="61">
        <v>0.5</v>
      </c>
      <c r="J20" s="61"/>
      <c r="K20" s="61"/>
      <c r="L20" s="61"/>
      <c r="M20" s="61"/>
      <c r="N20" s="61"/>
      <c r="O20" s="61"/>
      <c r="P20" s="61"/>
      <c r="Q20" s="62">
        <v>20.5</v>
      </c>
      <c r="R20" s="31">
        <f>'[1]14.12'!R20+'[1]21.12'!D20</f>
        <v>1429.3000000000002</v>
      </c>
      <c r="S20" s="32">
        <f>'[1]14.12'!S20+'[1]21.12'!E20</f>
        <v>90.699999999999974</v>
      </c>
      <c r="T20" s="32">
        <f>'[1]14.12'!T20+'[1]21.12'!F20</f>
        <v>108.4</v>
      </c>
      <c r="U20" s="32">
        <f>'[1]14.12'!U20+'[1]21.12'!G20</f>
        <v>2</v>
      </c>
      <c r="V20" s="32">
        <f>'[1]14.12'!V20+'[1]21.12'!H20</f>
        <v>1517.2</v>
      </c>
      <c r="W20" s="32">
        <f>'[1]14.12'!W20+'[1]21.12'!I20</f>
        <v>9.6</v>
      </c>
      <c r="X20" s="32">
        <f>'[1]14.12'!X20+'[1]21.12'!J20</f>
        <v>21.6</v>
      </c>
      <c r="Y20" s="32">
        <f>'[1]14.12'!Y20+'[1]21.12'!K20</f>
        <v>0</v>
      </c>
      <c r="Z20" s="32">
        <f>'[1]14.12'!Z20+'[1]21.12'!L20</f>
        <v>0</v>
      </c>
      <c r="AA20" s="32">
        <f>'[1]14.12'!AA20+'[1]21.12'!M20</f>
        <v>10.600000000000001</v>
      </c>
      <c r="AB20" s="32">
        <f>'[1]14.12'!AB20+'[1]21.12'!N20</f>
        <v>0</v>
      </c>
      <c r="AC20" s="32">
        <f>'[1]14.12'!AC20+'[1]21.12'!O20</f>
        <v>9.6000000000000014</v>
      </c>
      <c r="AD20" s="32">
        <f>'[1]14.12'!AD20+'[1]21.12'!P20</f>
        <v>0</v>
      </c>
      <c r="AE20" s="33">
        <f>'[1]14.12'!AE20+'[1]21.12'!Q20</f>
        <v>424.7</v>
      </c>
      <c r="AF20" s="34">
        <f t="shared" si="0"/>
        <v>39.9</v>
      </c>
      <c r="AG20" s="33">
        <f t="shared" si="1"/>
        <v>3623.7</v>
      </c>
      <c r="AH20" s="89"/>
      <c r="AI20" s="82"/>
    </row>
    <row r="21" spans="1:35" ht="35.1" customHeight="1">
      <c r="A21" s="101" t="s">
        <v>18</v>
      </c>
      <c r="B21" s="37">
        <v>16</v>
      </c>
      <c r="C21" s="36">
        <f>AG21/B21</f>
        <v>69.6875</v>
      </c>
      <c r="D21" s="37">
        <v>12</v>
      </c>
      <c r="E21" s="38">
        <v>2</v>
      </c>
      <c r="F21" s="38"/>
      <c r="G21" s="38"/>
      <c r="H21" s="38">
        <v>1</v>
      </c>
      <c r="I21" s="38"/>
      <c r="J21" s="38"/>
      <c r="K21" s="38"/>
      <c r="L21" s="38"/>
      <c r="M21" s="38">
        <v>1</v>
      </c>
      <c r="N21" s="38"/>
      <c r="O21" s="38"/>
      <c r="P21" s="38"/>
      <c r="Q21" s="39">
        <v>2</v>
      </c>
      <c r="R21" s="40">
        <f>'[1]14.12'!R21+'[1]21.12'!D21</f>
        <v>855</v>
      </c>
      <c r="S21" s="41">
        <f>'[1]14.12'!S21+'[1]21.12'!E21</f>
        <v>166</v>
      </c>
      <c r="T21" s="41">
        <f>'[1]14.12'!T21+'[1]21.12'!F21</f>
        <v>8</v>
      </c>
      <c r="U21" s="41">
        <f>'[1]14.12'!U21+'[1]21.12'!G21</f>
        <v>1</v>
      </c>
      <c r="V21" s="41">
        <f>'[1]14.12'!V21+'[1]21.12'!H21</f>
        <v>25</v>
      </c>
      <c r="W21" s="41">
        <f>'[1]14.12'!W21+'[1]21.12'!I21</f>
        <v>0</v>
      </c>
      <c r="X21" s="41">
        <f>'[1]14.12'!X21+'[1]21.12'!J21</f>
        <v>14</v>
      </c>
      <c r="Y21" s="41">
        <f>'[1]14.12'!Y21+'[1]21.12'!K21</f>
        <v>0</v>
      </c>
      <c r="Z21" s="41">
        <f>'[1]14.12'!Z21+'[1]21.12'!L21</f>
        <v>0</v>
      </c>
      <c r="AA21" s="41">
        <f>'[1]14.12'!AA21+'[1]21.12'!M21</f>
        <v>1</v>
      </c>
      <c r="AB21" s="41">
        <f>'[1]14.12'!AB21+'[1]21.12'!N21</f>
        <v>0</v>
      </c>
      <c r="AC21" s="41">
        <f>'[1]14.12'!AC21+'[1]21.12'!O21</f>
        <v>0</v>
      </c>
      <c r="AD21" s="41">
        <f>'[1]14.12'!AD21+'[1]21.12'!P21</f>
        <v>2</v>
      </c>
      <c r="AE21" s="42">
        <f>'[1]14.12'!AE21+'[1]21.12'!Q21</f>
        <v>45</v>
      </c>
      <c r="AF21" s="43">
        <f t="shared" si="0"/>
        <v>18</v>
      </c>
      <c r="AG21" s="42">
        <f t="shared" si="1"/>
        <v>1115</v>
      </c>
      <c r="AH21" s="87" t="s">
        <v>41</v>
      </c>
      <c r="AI21" s="82">
        <v>73.099999999999994</v>
      </c>
    </row>
    <row r="22" spans="1:35" ht="35.1" customHeight="1" thickBot="1">
      <c r="A22" s="101"/>
      <c r="B22" s="102" t="s">
        <v>31</v>
      </c>
      <c r="C22" s="103"/>
      <c r="D22" s="57">
        <v>9</v>
      </c>
      <c r="E22" s="55"/>
      <c r="F22" s="55"/>
      <c r="G22" s="55"/>
      <c r="H22" s="55">
        <v>3</v>
      </c>
      <c r="I22" s="55"/>
      <c r="J22" s="55"/>
      <c r="K22" s="55"/>
      <c r="L22" s="55"/>
      <c r="M22" s="55"/>
      <c r="N22" s="55"/>
      <c r="O22" s="55"/>
      <c r="P22" s="55"/>
      <c r="Q22" s="63"/>
      <c r="R22" s="40">
        <f>'[1]14.12'!R22+'[1]21.12'!D22</f>
        <v>600.19999999999993</v>
      </c>
      <c r="S22" s="41">
        <f>'[1]14.12'!S22+'[1]21.12'!E22</f>
        <v>60.999999999999993</v>
      </c>
      <c r="T22" s="41">
        <f>'[1]14.12'!T22+'[1]21.12'!F22</f>
        <v>20</v>
      </c>
      <c r="U22" s="41">
        <f>'[1]14.12'!U22+'[1]21.12'!G22</f>
        <v>0</v>
      </c>
      <c r="V22" s="41">
        <f>'[1]14.12'!V22+'[1]21.12'!H22</f>
        <v>324</v>
      </c>
      <c r="W22" s="41">
        <f>'[1]14.12'!W22+'[1]21.12'!I22</f>
        <v>0</v>
      </c>
      <c r="X22" s="41">
        <f>'[1]14.12'!X22+'[1]21.12'!J22</f>
        <v>9.5</v>
      </c>
      <c r="Y22" s="41">
        <f>'[1]14.12'!Y22+'[1]21.12'!K22</f>
        <v>0</v>
      </c>
      <c r="Z22" s="41">
        <f>'[1]14.12'!Z22+'[1]21.12'!L22</f>
        <v>0</v>
      </c>
      <c r="AA22" s="41">
        <f>'[1]14.12'!AA22+'[1]21.12'!M22</f>
        <v>0</v>
      </c>
      <c r="AB22" s="41">
        <f>'[1]14.12'!AB22+'[1]21.12'!N22</f>
        <v>0</v>
      </c>
      <c r="AC22" s="41">
        <f>'[1]14.12'!AC22+'[1]21.12'!O22</f>
        <v>0</v>
      </c>
      <c r="AD22" s="41">
        <f>'[1]14.12'!AD22+'[1]21.12'!P22</f>
        <v>0</v>
      </c>
      <c r="AE22" s="42">
        <f>'[1]14.12'!AE22+'[1]21.12'!Q22</f>
        <v>18.200000000000003</v>
      </c>
      <c r="AF22" s="43">
        <f t="shared" si="0"/>
        <v>12</v>
      </c>
      <c r="AG22" s="42">
        <f t="shared" si="1"/>
        <v>1032.8999999999999</v>
      </c>
      <c r="AH22" s="89"/>
      <c r="AI22" s="82"/>
    </row>
    <row r="23" spans="1:35" ht="35.1" customHeight="1">
      <c r="A23" s="94" t="s">
        <v>19</v>
      </c>
      <c r="B23" s="18">
        <v>5</v>
      </c>
      <c r="C23" s="25">
        <f>AG23/B23</f>
        <v>85</v>
      </c>
      <c r="D23" s="18">
        <v>9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0">
        <v>1</v>
      </c>
      <c r="R23" s="31">
        <f>'[1]14.12'!R23+'[1]21.12'!D23</f>
        <v>304</v>
      </c>
      <c r="S23" s="32">
        <f>'[1]14.12'!S23+'[1]21.12'!E23</f>
        <v>66</v>
      </c>
      <c r="T23" s="32">
        <f>'[1]14.12'!T23+'[1]21.12'!F23</f>
        <v>1</v>
      </c>
      <c r="U23" s="32">
        <f>'[1]14.12'!U23+'[1]21.12'!G23</f>
        <v>0</v>
      </c>
      <c r="V23" s="32">
        <f>'[1]14.12'!V23+'[1]21.12'!H23</f>
        <v>23</v>
      </c>
      <c r="W23" s="32">
        <f>'[1]14.12'!W23+'[1]21.12'!I23</f>
        <v>0</v>
      </c>
      <c r="X23" s="32">
        <f>'[1]14.12'!X23+'[1]21.12'!J23</f>
        <v>1</v>
      </c>
      <c r="Y23" s="32">
        <f>'[1]14.12'!Y23+'[1]21.12'!K23</f>
        <v>0</v>
      </c>
      <c r="Z23" s="32">
        <f>'[1]14.12'!Z23+'[1]21.12'!L23</f>
        <v>0</v>
      </c>
      <c r="AA23" s="32">
        <f>'[1]14.12'!AA23+'[1]21.12'!M23</f>
        <v>0</v>
      </c>
      <c r="AB23" s="32">
        <f>'[1]14.12'!AB23+'[1]21.12'!N23</f>
        <v>0</v>
      </c>
      <c r="AC23" s="32">
        <f>'[1]14.12'!AC23+'[1]21.12'!O23</f>
        <v>1</v>
      </c>
      <c r="AD23" s="32">
        <f>'[1]14.12'!AD23+'[1]21.12'!P23</f>
        <v>4</v>
      </c>
      <c r="AE23" s="33">
        <f>'[1]14.12'!AE23+'[1]21.12'!Q23</f>
        <v>29</v>
      </c>
      <c r="AF23" s="34">
        <f t="shared" si="0"/>
        <v>10</v>
      </c>
      <c r="AG23" s="33">
        <f t="shared" si="1"/>
        <v>425</v>
      </c>
      <c r="AH23" s="87" t="s">
        <v>42</v>
      </c>
      <c r="AI23" s="82">
        <v>86.7</v>
      </c>
    </row>
    <row r="24" spans="1:35" ht="35.1" customHeight="1" thickBot="1">
      <c r="A24" s="95"/>
      <c r="B24" s="104" t="s">
        <v>31</v>
      </c>
      <c r="C24" s="105"/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6">
        <v>14</v>
      </c>
      <c r="R24" s="31">
        <f>'[1]14.12'!R24+'[1]21.12'!D24</f>
        <v>215.2</v>
      </c>
      <c r="S24" s="32">
        <f>'[1]14.12'!S24+'[1]21.12'!E24</f>
        <v>29.500000000000007</v>
      </c>
      <c r="T24" s="32">
        <f>'[1]14.12'!T24+'[1]21.12'!F24</f>
        <v>2</v>
      </c>
      <c r="U24" s="32">
        <f>'[1]14.12'!U24+'[1]21.12'!G24</f>
        <v>0</v>
      </c>
      <c r="V24" s="32">
        <f>'[1]14.12'!V24+'[1]21.12'!H24</f>
        <v>69</v>
      </c>
      <c r="W24" s="32">
        <f>'[1]14.12'!W24+'[1]21.12'!I24</f>
        <v>0</v>
      </c>
      <c r="X24" s="32">
        <f>'[1]14.12'!X24+'[1]21.12'!J24</f>
        <v>0.5</v>
      </c>
      <c r="Y24" s="32">
        <f>'[1]14.12'!Y24+'[1]21.12'!K24</f>
        <v>0</v>
      </c>
      <c r="Z24" s="32">
        <f>'[1]14.12'!Z24+'[1]21.12'!L24</f>
        <v>0</v>
      </c>
      <c r="AA24" s="32">
        <f>'[1]14.12'!AA24+'[1]21.12'!M24</f>
        <v>0</v>
      </c>
      <c r="AB24" s="32">
        <f>'[1]14.12'!AB24+'[1]21.12'!N24</f>
        <v>0</v>
      </c>
      <c r="AC24" s="32">
        <f>'[1]14.12'!AC24+'[1]21.12'!O24</f>
        <v>3</v>
      </c>
      <c r="AD24" s="32">
        <f>'[1]14.12'!AD24+'[1]21.12'!P24</f>
        <v>0</v>
      </c>
      <c r="AE24" s="33">
        <f>'[1]14.12'!AE24+'[1]21.12'!Q24</f>
        <v>58.4</v>
      </c>
      <c r="AF24" s="34">
        <f t="shared" si="0"/>
        <v>14</v>
      </c>
      <c r="AG24" s="33">
        <f t="shared" si="1"/>
        <v>377.59999999999997</v>
      </c>
      <c r="AH24" s="89"/>
      <c r="AI24" s="82"/>
    </row>
    <row r="25" spans="1:35" ht="35.1" customHeight="1">
      <c r="A25" s="101" t="s">
        <v>23</v>
      </c>
      <c r="B25" s="37">
        <v>4</v>
      </c>
      <c r="C25" s="36">
        <f>AG25/B25</f>
        <v>53.5</v>
      </c>
      <c r="D25" s="37">
        <v>1</v>
      </c>
      <c r="E25" s="38"/>
      <c r="F25" s="38"/>
      <c r="G25" s="38"/>
      <c r="H25" s="38">
        <v>5</v>
      </c>
      <c r="I25" s="38"/>
      <c r="J25" s="38"/>
      <c r="K25" s="38"/>
      <c r="L25" s="38"/>
      <c r="M25" s="38"/>
      <c r="N25" s="38"/>
      <c r="O25" s="38"/>
      <c r="P25" s="38"/>
      <c r="Q25" s="39"/>
      <c r="R25" s="40">
        <f>'[1]14.12'!R25+'[1]21.12'!D25</f>
        <v>101</v>
      </c>
      <c r="S25" s="41">
        <f>'[1]14.12'!S25+'[1]21.12'!E25</f>
        <v>40</v>
      </c>
      <c r="T25" s="41">
        <f>'[1]14.12'!T25+'[1]21.12'!F25</f>
        <v>1</v>
      </c>
      <c r="U25" s="41">
        <f>'[1]14.12'!U25+'[1]21.12'!G25</f>
        <v>17</v>
      </c>
      <c r="V25" s="41">
        <f>'[1]14.12'!V25+'[1]21.12'!H25</f>
        <v>50</v>
      </c>
      <c r="W25" s="41">
        <f>'[1]14.12'!W25+'[1]21.12'!I25</f>
        <v>3</v>
      </c>
      <c r="X25" s="41">
        <f>'[1]14.12'!X25+'[1]21.12'!J25</f>
        <v>0</v>
      </c>
      <c r="Y25" s="41">
        <f>'[1]14.12'!Y25+'[1]21.12'!K25</f>
        <v>0</v>
      </c>
      <c r="Z25" s="41">
        <f>'[1]14.12'!Z25+'[1]21.12'!L25</f>
        <v>0</v>
      </c>
      <c r="AA25" s="41">
        <f>'[1]14.12'!AA25+'[1]21.12'!M25</f>
        <v>0</v>
      </c>
      <c r="AB25" s="41">
        <f>'[1]14.12'!AB25+'[1]21.12'!N25</f>
        <v>0</v>
      </c>
      <c r="AC25" s="41">
        <f>'[1]14.12'!AC25+'[1]21.12'!O25</f>
        <v>1</v>
      </c>
      <c r="AD25" s="41">
        <f>'[1]14.12'!AD25+'[1]21.12'!P25</f>
        <v>0</v>
      </c>
      <c r="AE25" s="42">
        <f>'[1]14.12'!AE25+'[1]21.12'!Q25</f>
        <v>1</v>
      </c>
      <c r="AF25" s="43">
        <f t="shared" si="0"/>
        <v>6</v>
      </c>
      <c r="AG25" s="42">
        <f t="shared" si="1"/>
        <v>214</v>
      </c>
      <c r="AH25" s="87" t="s">
        <v>43</v>
      </c>
      <c r="AI25" s="82">
        <v>67.5</v>
      </c>
    </row>
    <row r="26" spans="1:35" ht="35.1" customHeight="1" thickBot="1">
      <c r="A26" s="101"/>
      <c r="B26" s="102" t="s">
        <v>31</v>
      </c>
      <c r="C26" s="103"/>
      <c r="D26" s="57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63"/>
      <c r="R26" s="40">
        <f>'[1]14.12'!R26+'[1]21.12'!D26</f>
        <v>53</v>
      </c>
      <c r="S26" s="41">
        <f>'[1]14.12'!S26+'[1]21.12'!E26</f>
        <v>24.05</v>
      </c>
      <c r="T26" s="41">
        <f>'[1]14.12'!T26+'[1]21.12'!F26</f>
        <v>10</v>
      </c>
      <c r="U26" s="41">
        <f>'[1]14.12'!U26+'[1]21.12'!G26</f>
        <v>18.900000000000002</v>
      </c>
      <c r="V26" s="41">
        <f>'[1]14.12'!V26+'[1]21.12'!H26</f>
        <v>132.9</v>
      </c>
      <c r="W26" s="41">
        <f>'[1]14.12'!W26+'[1]21.12'!I26</f>
        <v>3.2</v>
      </c>
      <c r="X26" s="41">
        <f>'[1]14.12'!X26+'[1]21.12'!J26</f>
        <v>0</v>
      </c>
      <c r="Y26" s="41">
        <f>'[1]14.12'!Y26+'[1]21.12'!K26</f>
        <v>0</v>
      </c>
      <c r="Z26" s="41">
        <f>'[1]14.12'!Z26+'[1]21.12'!L26</f>
        <v>0</v>
      </c>
      <c r="AA26" s="41">
        <f>'[1]14.12'!AA26+'[1]21.12'!M26</f>
        <v>0</v>
      </c>
      <c r="AB26" s="41">
        <f>'[1]14.12'!AB26+'[1]21.12'!N26</f>
        <v>0</v>
      </c>
      <c r="AC26" s="41">
        <f>'[1]14.12'!AC26+'[1]21.12'!O26</f>
        <v>0.3</v>
      </c>
      <c r="AD26" s="41">
        <f>'[1]14.12'!AD26+'[1]21.12'!P26</f>
        <v>0</v>
      </c>
      <c r="AE26" s="42">
        <f>'[1]14.12'!AE26+'[1]21.12'!Q26</f>
        <v>0</v>
      </c>
      <c r="AF26" s="43">
        <f t="shared" si="0"/>
        <v>0</v>
      </c>
      <c r="AG26" s="42">
        <f t="shared" si="1"/>
        <v>242.35000000000002</v>
      </c>
      <c r="AH26" s="89"/>
      <c r="AI26" s="82"/>
    </row>
    <row r="27" spans="1:35" ht="35.1" customHeight="1">
      <c r="A27" s="94" t="s">
        <v>20</v>
      </c>
      <c r="B27" s="64">
        <v>6</v>
      </c>
      <c r="C27" s="65">
        <f>AG27/B27</f>
        <v>53.5</v>
      </c>
      <c r="D27" s="64">
        <v>0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7"/>
      <c r="R27" s="31">
        <f>'[1]14.12'!R27+'[1]21.12'!D27</f>
        <v>152</v>
      </c>
      <c r="S27" s="32">
        <f>'[1]14.12'!S27+'[1]21.12'!E27</f>
        <v>38</v>
      </c>
      <c r="T27" s="32">
        <f>'[1]14.12'!T27+'[1]21.12'!F27</f>
        <v>1</v>
      </c>
      <c r="U27" s="32">
        <f>'[1]14.12'!U27+'[1]21.12'!G27</f>
        <v>0</v>
      </c>
      <c r="V27" s="32">
        <f>'[1]14.12'!V27+'[1]21.12'!H27</f>
        <v>81</v>
      </c>
      <c r="W27" s="32">
        <f>'[1]14.12'!W27+'[1]21.12'!I27</f>
        <v>0</v>
      </c>
      <c r="X27" s="32">
        <f>'[1]14.12'!X27+'[1]21.12'!J27</f>
        <v>1</v>
      </c>
      <c r="Y27" s="32">
        <f>'[1]14.12'!Y27+'[1]21.12'!K27</f>
        <v>0</v>
      </c>
      <c r="Z27" s="32">
        <f>'[1]14.12'!Z27+'[1]21.12'!L27</f>
        <v>0</v>
      </c>
      <c r="AA27" s="32">
        <f>'[1]14.12'!AA27+'[1]21.12'!M27</f>
        <v>0</v>
      </c>
      <c r="AB27" s="32">
        <f>'[1]14.12'!AB27+'[1]21.12'!N27</f>
        <v>0</v>
      </c>
      <c r="AC27" s="32">
        <f>'[1]14.12'!AC27+'[1]21.12'!O27</f>
        <v>0</v>
      </c>
      <c r="AD27" s="32">
        <f>'[1]14.12'!AD27+'[1]21.12'!P27</f>
        <v>40</v>
      </c>
      <c r="AE27" s="33">
        <f>'[1]14.12'!AE27+'[1]21.12'!Q27</f>
        <v>48</v>
      </c>
      <c r="AF27" s="34">
        <f t="shared" si="0"/>
        <v>0</v>
      </c>
      <c r="AG27" s="33">
        <f t="shared" si="1"/>
        <v>321</v>
      </c>
      <c r="AH27" s="87" t="s">
        <v>44</v>
      </c>
      <c r="AI27" s="82">
        <v>30.7</v>
      </c>
    </row>
    <row r="28" spans="1:35" ht="35.1" customHeight="1" thickBot="1">
      <c r="A28" s="95"/>
      <c r="B28" s="96" t="s">
        <v>31</v>
      </c>
      <c r="C28" s="97"/>
      <c r="D28" s="68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70"/>
      <c r="R28" s="71">
        <f>'[1]14.12'!R28+'[1]21.12'!D28</f>
        <v>131.30000000000001</v>
      </c>
      <c r="S28" s="72">
        <f>'[1]14.12'!S28+'[1]21.12'!E28</f>
        <v>26</v>
      </c>
      <c r="T28" s="72">
        <f>'[1]14.12'!T28+'[1]21.12'!F28</f>
        <v>5</v>
      </c>
      <c r="U28" s="72">
        <f>'[1]14.12'!U28+'[1]21.12'!G28</f>
        <v>0</v>
      </c>
      <c r="V28" s="72">
        <f>'[1]14.12'!V28+'[1]21.12'!H28</f>
        <v>180</v>
      </c>
      <c r="W28" s="72">
        <f>'[1]14.12'!W28+'[1]21.12'!I28</f>
        <v>0</v>
      </c>
      <c r="X28" s="72">
        <f>'[1]14.12'!X28+'[1]21.12'!J28</f>
        <v>0.5</v>
      </c>
      <c r="Y28" s="72">
        <f>'[1]14.12'!Y28+'[1]21.12'!K28</f>
        <v>0</v>
      </c>
      <c r="Z28" s="72">
        <f>'[1]14.12'!Z28+'[1]21.12'!L28</f>
        <v>0</v>
      </c>
      <c r="AA28" s="72">
        <f>'[1]14.12'!AA28+'[1]21.12'!M28</f>
        <v>0</v>
      </c>
      <c r="AB28" s="72">
        <f>'[1]14.12'!AB28+'[1]21.12'!N28</f>
        <v>0</v>
      </c>
      <c r="AC28" s="72">
        <f>'[1]14.12'!AC28+'[1]21.12'!O28</f>
        <v>0</v>
      </c>
      <c r="AD28" s="72">
        <f>'[1]14.12'!AD28+'[1]21.12'!P28</f>
        <v>0</v>
      </c>
      <c r="AE28" s="73">
        <f>'[1]14.12'!AE28+'[1]21.12'!Q28</f>
        <v>56</v>
      </c>
      <c r="AF28" s="74">
        <f t="shared" si="0"/>
        <v>0</v>
      </c>
      <c r="AG28" s="73">
        <f t="shared" si="1"/>
        <v>398.8</v>
      </c>
      <c r="AH28" s="89"/>
      <c r="AI28" s="82"/>
    </row>
    <row r="29" spans="1:35" ht="35.1" customHeight="1">
      <c r="A29" s="98" t="s">
        <v>5</v>
      </c>
      <c r="B29" s="7">
        <f>SUM(B7:B27)</f>
        <v>176</v>
      </c>
      <c r="C29" s="16">
        <f>AG29/B29</f>
        <v>75.039772727272734</v>
      </c>
      <c r="D29" s="7">
        <f>SUM(D7,D9,D11,D13,D15,D17,D19,D21,D23,D25,D27)</f>
        <v>81</v>
      </c>
      <c r="E29" s="8">
        <f t="shared" ref="E29:AF30" si="2">SUM(E7,E9,E11,E13,E15,E17,E19,E21,E23,E25,E27)</f>
        <v>17</v>
      </c>
      <c r="F29" s="8">
        <f t="shared" si="2"/>
        <v>0</v>
      </c>
      <c r="G29" s="8">
        <f t="shared" si="2"/>
        <v>0</v>
      </c>
      <c r="H29" s="8">
        <f t="shared" si="2"/>
        <v>10</v>
      </c>
      <c r="I29" s="8">
        <f t="shared" si="2"/>
        <v>20</v>
      </c>
      <c r="J29" s="8">
        <f t="shared" si="2"/>
        <v>1</v>
      </c>
      <c r="K29" s="8">
        <f t="shared" si="2"/>
        <v>0</v>
      </c>
      <c r="L29" s="8">
        <f t="shared" si="2"/>
        <v>0</v>
      </c>
      <c r="M29" s="8">
        <f t="shared" si="2"/>
        <v>1</v>
      </c>
      <c r="N29" s="8">
        <f t="shared" si="2"/>
        <v>0</v>
      </c>
      <c r="O29" s="8">
        <f t="shared" si="2"/>
        <v>0</v>
      </c>
      <c r="P29" s="8">
        <f t="shared" si="2"/>
        <v>7</v>
      </c>
      <c r="Q29" s="17">
        <f t="shared" si="2"/>
        <v>21</v>
      </c>
      <c r="R29" s="18">
        <f t="shared" si="2"/>
        <v>8870</v>
      </c>
      <c r="S29" s="19">
        <f t="shared" si="2"/>
        <v>1712</v>
      </c>
      <c r="T29" s="19">
        <f t="shared" si="2"/>
        <v>106</v>
      </c>
      <c r="U29" s="19">
        <f t="shared" si="2"/>
        <v>27</v>
      </c>
      <c r="V29" s="19">
        <f t="shared" si="2"/>
        <v>1586</v>
      </c>
      <c r="W29" s="19">
        <f t="shared" si="2"/>
        <v>78</v>
      </c>
      <c r="X29" s="19">
        <f t="shared" si="2"/>
        <v>131</v>
      </c>
      <c r="Y29" s="19">
        <f t="shared" si="2"/>
        <v>59</v>
      </c>
      <c r="Z29" s="19">
        <f t="shared" si="2"/>
        <v>2</v>
      </c>
      <c r="AA29" s="19">
        <f t="shared" si="2"/>
        <v>7</v>
      </c>
      <c r="AB29" s="19">
        <f t="shared" si="2"/>
        <v>0</v>
      </c>
      <c r="AC29" s="19">
        <f t="shared" si="2"/>
        <v>23</v>
      </c>
      <c r="AD29" s="19">
        <f t="shared" si="2"/>
        <v>451</v>
      </c>
      <c r="AE29" s="20">
        <f t="shared" si="2"/>
        <v>606</v>
      </c>
      <c r="AF29" s="18">
        <f t="shared" si="2"/>
        <v>151</v>
      </c>
      <c r="AG29" s="20">
        <f>SUM(AG7,AG9,AG11,AG13,AG15,AG17,AG19,AG21,AG23,AG25,AG27)</f>
        <v>13207</v>
      </c>
      <c r="AH29" s="87" t="s">
        <v>46</v>
      </c>
      <c r="AI29" s="82">
        <v>66.5</v>
      </c>
    </row>
    <row r="30" spans="1:35" ht="35.1" customHeight="1" thickBot="1">
      <c r="A30" s="99"/>
      <c r="B30" s="96" t="s">
        <v>31</v>
      </c>
      <c r="C30" s="97"/>
      <c r="D30" s="2">
        <f>SUM(D8,D10,D12,D14,D16,D18,D20,D22,D24,D26,D28)</f>
        <v>57.5</v>
      </c>
      <c r="E30" s="3">
        <f t="shared" si="2"/>
        <v>4.8</v>
      </c>
      <c r="F30" s="3">
        <f t="shared" si="2"/>
        <v>0</v>
      </c>
      <c r="G30" s="3">
        <f t="shared" si="2"/>
        <v>2</v>
      </c>
      <c r="H30" s="3">
        <f t="shared" si="2"/>
        <v>35.299999999999997</v>
      </c>
      <c r="I30" s="3">
        <f t="shared" si="2"/>
        <v>0.7</v>
      </c>
      <c r="J30" s="3">
        <f t="shared" si="2"/>
        <v>2</v>
      </c>
      <c r="K30" s="3">
        <f t="shared" si="2"/>
        <v>0</v>
      </c>
      <c r="L30" s="3">
        <f t="shared" si="2"/>
        <v>0</v>
      </c>
      <c r="M30" s="3">
        <f t="shared" si="2"/>
        <v>0</v>
      </c>
      <c r="N30" s="3">
        <f t="shared" si="2"/>
        <v>0</v>
      </c>
      <c r="O30" s="3">
        <f t="shared" si="2"/>
        <v>0</v>
      </c>
      <c r="P30" s="3">
        <f t="shared" si="2"/>
        <v>0</v>
      </c>
      <c r="Q30" s="6">
        <f t="shared" si="2"/>
        <v>40.5</v>
      </c>
      <c r="R30" s="60">
        <f t="shared" si="2"/>
        <v>7535.4</v>
      </c>
      <c r="S30" s="61">
        <f t="shared" si="2"/>
        <v>1018.7599999999998</v>
      </c>
      <c r="T30" s="61">
        <f t="shared" si="2"/>
        <v>347.4</v>
      </c>
      <c r="U30" s="61">
        <f t="shared" si="2"/>
        <v>56.900000000000006</v>
      </c>
      <c r="V30" s="61">
        <f t="shared" si="2"/>
        <v>13068.5</v>
      </c>
      <c r="W30" s="61">
        <f t="shared" si="2"/>
        <v>36.200000000000003</v>
      </c>
      <c r="X30" s="61">
        <f t="shared" si="2"/>
        <v>101.69999999999999</v>
      </c>
      <c r="Y30" s="61">
        <f t="shared" si="2"/>
        <v>6.5000000000000009</v>
      </c>
      <c r="Z30" s="61">
        <f t="shared" si="2"/>
        <v>0</v>
      </c>
      <c r="AA30" s="61">
        <f t="shared" si="2"/>
        <v>40.6</v>
      </c>
      <c r="AB30" s="61">
        <f t="shared" si="2"/>
        <v>0</v>
      </c>
      <c r="AC30" s="61">
        <f t="shared" si="2"/>
        <v>17.900000000000002</v>
      </c>
      <c r="AD30" s="61">
        <f t="shared" si="2"/>
        <v>0</v>
      </c>
      <c r="AE30" s="62">
        <f t="shared" si="2"/>
        <v>1012.9</v>
      </c>
      <c r="AF30" s="2">
        <f t="shared" si="2"/>
        <v>142.80000000000001</v>
      </c>
      <c r="AG30" s="6">
        <f>SUM(AG8,AG10,AG12,AG14,AG16,AG18,AG20,AG22,AG24,AG26,AG28)</f>
        <v>23242.759999999995</v>
      </c>
      <c r="AH30" s="88"/>
      <c r="AI30" s="83"/>
    </row>
    <row r="31" spans="1:35" ht="35.1" customHeight="1">
      <c r="AE31" s="21"/>
      <c r="AF31" s="22"/>
      <c r="AG31" s="22"/>
    </row>
    <row r="32" spans="1:35" ht="35.1" customHeight="1">
      <c r="A32" s="100" t="s">
        <v>33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</row>
    <row r="33" spans="1:33" ht="18.75">
      <c r="A33" s="22"/>
      <c r="B33" s="21"/>
      <c r="C33" s="23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2"/>
      <c r="AG33" s="22"/>
    </row>
  </sheetData>
  <mergeCells count="55">
    <mergeCell ref="A4:A6"/>
    <mergeCell ref="B4:B6"/>
    <mergeCell ref="C4:C6"/>
    <mergeCell ref="A2:AG2"/>
    <mergeCell ref="D4:AG4"/>
    <mergeCell ref="D5:Q5"/>
    <mergeCell ref="R5:AE5"/>
    <mergeCell ref="AF6:AG6"/>
    <mergeCell ref="A7:A8"/>
    <mergeCell ref="B8:C8"/>
    <mergeCell ref="A9:A10"/>
    <mergeCell ref="B10:C10"/>
    <mergeCell ref="A11:A12"/>
    <mergeCell ref="B12:C12"/>
    <mergeCell ref="A25:A26"/>
    <mergeCell ref="B26:C26"/>
    <mergeCell ref="A13:A14"/>
    <mergeCell ref="A23:A24"/>
    <mergeCell ref="B24:C24"/>
    <mergeCell ref="A17:A18"/>
    <mergeCell ref="B18:C18"/>
    <mergeCell ref="A19:A20"/>
    <mergeCell ref="B20:C20"/>
    <mergeCell ref="A21:A22"/>
    <mergeCell ref="B22:C22"/>
    <mergeCell ref="B14:C14"/>
    <mergeCell ref="A15:A16"/>
    <mergeCell ref="B16:C16"/>
    <mergeCell ref="A27:A28"/>
    <mergeCell ref="B28:C28"/>
    <mergeCell ref="A29:A30"/>
    <mergeCell ref="B30:C30"/>
    <mergeCell ref="A32:AG32"/>
    <mergeCell ref="AH4:AH6"/>
    <mergeCell ref="AH7:AH10"/>
    <mergeCell ref="AH11:AH12"/>
    <mergeCell ref="AH13:AH16"/>
    <mergeCell ref="AH17:AH18"/>
    <mergeCell ref="AH29:AH30"/>
    <mergeCell ref="AH19:AH20"/>
    <mergeCell ref="AH21:AH22"/>
    <mergeCell ref="AH23:AH24"/>
    <mergeCell ref="AH25:AH26"/>
    <mergeCell ref="AH27:AH28"/>
    <mergeCell ref="AI4:AI6"/>
    <mergeCell ref="AI7:AI10"/>
    <mergeCell ref="AI11:AI12"/>
    <mergeCell ref="AI13:AI16"/>
    <mergeCell ref="AI17:AI18"/>
    <mergeCell ref="AI29:AI30"/>
    <mergeCell ref="AI19:AI20"/>
    <mergeCell ref="AI21:AI22"/>
    <mergeCell ref="AI23:AI24"/>
    <mergeCell ref="AI25:AI26"/>
    <mergeCell ref="AI27:AI28"/>
  </mergeCells>
  <phoneticPr fontId="10" type="noConversion"/>
  <pageMargins left="0.25" right="0.25" top="0.75" bottom="0.75" header="0.3" footer="0.3"/>
  <pageSetup paperSize="9" scale="4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26.08</vt:lpstr>
      <vt:lpstr>'26.08'!Область_печати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2012-12-24T05:48:16Z</dcterms:modified>
</cp:coreProperties>
</file>